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Keeper\Downloads\"/>
    </mc:Choice>
  </mc:AlternateContent>
  <xr:revisionPtr revIDLastSave="0" documentId="13_ncr:1_{78E94FCC-FE4A-40E3-ADF2-37EFF59833DF}" xr6:coauthVersionLast="47" xr6:coauthVersionMax="47" xr10:uidLastSave="{00000000-0000-0000-0000-000000000000}"/>
  <bookViews>
    <workbookView xWindow="-120" yWindow="-120" windowWidth="24240" windowHeight="13140" activeTab="2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<sst xmlns="http://schemas.openxmlformats.org/spreadsheetml/2006/main" count="2530" uniqueCount="456">
  <si>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</si>
  <si>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</si>
  <si>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</si>
  <si>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</si>
  <si>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</si>
  <si>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</si>
  <si>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</si>
  <si>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</si>
  <si>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</si>
  <si>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</si>
  <si>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</si>
  <si>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</si>
  <si>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</si>
  <si>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</si>
  <si>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</si>
  <si>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</si>
  <si>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</si>
  <si>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</si>
  <si>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</si>
  <si>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</si>
  <si>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</si>
  <si>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</si>
  <si>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</si>
  <si>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</si>
  <si>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</si>
  <si>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</si>
  <si>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</si>
  <si>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</si>
  <si>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</si>
  <si>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</si>
  <si>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</si>
  <si>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</si>
  <si>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</si>
  <si>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</si>
  <si>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</si>
  <si>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</si>
  <si>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</si>
  <si>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</si>
  <si>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</si>
  <si>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</si>
  <si>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</si>
  <si>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</si>
  <si>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</si>
  <si>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</si>
  <si>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</si>
  <si>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</si>
  <si>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</si>
  <si>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</si>
  <si>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</si>
  <si>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</si>
  <si>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</si>
  <si>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</si>
  <si>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</si>
  <si>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</si>
  <si>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</si>
  <si>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</si>
  <si>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</si>
  <si>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</si>
  <si>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</si>
  <si>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</si>
  <si>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</si>
  <si>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</si>
  <si>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</si>
  <si>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</si>
  <si>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</si>
  <si>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</si>
  <si>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</si>
  <si>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</si>
  <si>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</si>
  <si>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</si>
  <si>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</si>
  <si>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</si>
  <si>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</si>
  <si>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</si>
  <si>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</si>
  <si>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</si>
  <si>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</si>
  <si>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</si>
  <si>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</si>
  <si>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</si>
  <si>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</si>
  <si>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</si>
  <si>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</si>
  <si>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</si>
  <si>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</si>
  <si>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</si>
  <si>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</si>
  <si>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</si>
  <si>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</si>
  <si>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</si>
  <si>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</si>
  <si>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</si>
  <si>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</si>
  <si>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</si>
  <si>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</si>
  <si>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</si>
  <si>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</si>
  <si>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</si>
  <si>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</si>
  <si>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</si>
  <si>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</si>
  <si>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</si>
  <si>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</si>
  <si>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</si>
  <si>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</si>
  <si>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</si>
  <si>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</si>
  <si>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</si>
  <si>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</si>
  <si>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</si>
  <si>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Seneca Lake District</t>
  </si>
  <si>
    <t>5054 East Lake Rd</t>
  </si>
  <si>
    <t>Romulus</t>
  </si>
  <si>
    <t>3830 Pastime Park</t>
  </si>
  <si>
    <t>Geneva</t>
  </si>
  <si>
    <t>3882 Pastime Park</t>
  </si>
  <si>
    <t>5389 East Lake Rd</t>
  </si>
  <si>
    <t>5573 East Lake Rd</t>
  </si>
  <si>
    <t>5398 East Lake Rd</t>
  </si>
  <si>
    <t>4332 Teall Beach</t>
  </si>
  <si>
    <t>5228 East Lake Rd</t>
  </si>
  <si>
    <t>4500 Seneca View</t>
  </si>
  <si>
    <t>4510 Seneca View</t>
  </si>
  <si>
    <t>3834 Pastime Park</t>
  </si>
  <si>
    <t>5045 East Lake rd</t>
  </si>
  <si>
    <t>3854 Pastime Park</t>
  </si>
  <si>
    <t>4884 East Lake Rd</t>
  </si>
  <si>
    <t>4572 Sunset Bay</t>
  </si>
  <si>
    <t>3904 Willowdale Lane</t>
  </si>
  <si>
    <t>4936 East Lake Rd</t>
  </si>
  <si>
    <t>4704 Cools Dr</t>
  </si>
  <si>
    <t>4600 East Lake Rd</t>
  </si>
  <si>
    <t>5358 East Lake Rd</t>
  </si>
  <si>
    <t>3794 Pastime Park</t>
  </si>
  <si>
    <t>4254 Teall Beach</t>
  </si>
  <si>
    <t>5229 East Lake Rd</t>
  </si>
  <si>
    <t>4208 Teall Beach</t>
  </si>
  <si>
    <t>4686 Driftwood Lane</t>
  </si>
  <si>
    <t>3932 Willowdale Lane</t>
  </si>
  <si>
    <t>3798 Pastime Park</t>
  </si>
  <si>
    <t>4320 Teall Beach</t>
  </si>
  <si>
    <t>5134 East Lake Rd</t>
  </si>
  <si>
    <t>4560 Sunset Bay</t>
  </si>
  <si>
    <t>5253 East Lake Rd</t>
  </si>
  <si>
    <t>5086 East Lake Rd</t>
  </si>
  <si>
    <t>5626 East Lake Rd</t>
  </si>
  <si>
    <t>4318 Teall Beach</t>
  </si>
  <si>
    <t>3824 Pastime Park</t>
  </si>
  <si>
    <t>5342 East Lake Rd</t>
  </si>
  <si>
    <t>4192 Teall Beach</t>
  </si>
  <si>
    <t>4548 Sunset Bay</t>
  </si>
  <si>
    <t>4658 Locust Lane</t>
  </si>
  <si>
    <t>5092 East Lake Rd</t>
  </si>
  <si>
    <t>5503 East Lake Rd</t>
  </si>
  <si>
    <t>5022 East Lake Rd</t>
  </si>
  <si>
    <t>5160 East Lake Rd</t>
  </si>
  <si>
    <t>4630 Willow Cove</t>
  </si>
  <si>
    <t>4630 Willow Cove #2</t>
  </si>
  <si>
    <t>4719 East Lake Rd</t>
  </si>
  <si>
    <t>4736 East Lake Rd</t>
  </si>
  <si>
    <t>4881 East Lake Rd</t>
  </si>
  <si>
    <t>4472 East View Dr</t>
  </si>
  <si>
    <t>5132 East Lake Rd</t>
  </si>
  <si>
    <t>4356 Teall Beach</t>
  </si>
  <si>
    <t>4136 High Banks Rd</t>
  </si>
  <si>
    <t>5464 East Lake Rd</t>
  </si>
  <si>
    <t>637 Hahnel Rd</t>
  </si>
  <si>
    <t>3968 Abbott Dr</t>
  </si>
  <si>
    <t>5158 East Lake Rd</t>
  </si>
  <si>
    <t>5194 East Lake Rd</t>
  </si>
  <si>
    <t>5390 East Lake Rd</t>
  </si>
  <si>
    <t>4358 Teall Beach</t>
  </si>
  <si>
    <t>3980 Abbott Dr</t>
  </si>
  <si>
    <t>3864 Pastime Park</t>
  </si>
  <si>
    <t>5442 East Lake Rd</t>
  </si>
  <si>
    <t>5437 East lake Rd</t>
  </si>
  <si>
    <t>3928 Willowdale Lane</t>
  </si>
  <si>
    <t>5577 East Lake Rd</t>
  </si>
  <si>
    <t>4552 Sunset Bay</t>
  </si>
  <si>
    <t>4556 Sunset Bay</t>
  </si>
  <si>
    <t>3818 Pastime Park</t>
  </si>
  <si>
    <t>4292 Teall Beach</t>
  </si>
  <si>
    <t>4106 High Banks Rd</t>
  </si>
  <si>
    <t>4718 East Lake Rd</t>
  </si>
  <si>
    <t>4376 Teall Beach</t>
  </si>
  <si>
    <t>5260 East Lake Rd</t>
  </si>
  <si>
    <t>5199 East Lake Rd</t>
  </si>
  <si>
    <t>4650 Locust Lane</t>
  </si>
  <si>
    <t>5282 East Lake Rd</t>
  </si>
  <si>
    <t>5272 East Lake Rd</t>
  </si>
  <si>
    <t>3924 Willowdale Lane</t>
  </si>
  <si>
    <t>4831 East Lake Rd</t>
  </si>
  <si>
    <t>4336 Teall Beach</t>
  </si>
  <si>
    <t>4374 Teall Beach</t>
  </si>
  <si>
    <t>558 Yale Farm Rd</t>
  </si>
  <si>
    <t>5386 East Lake Rd</t>
  </si>
  <si>
    <t>4664 Driftwood Lane</t>
  </si>
  <si>
    <t>4640 Willow Cove</t>
  </si>
  <si>
    <t>4228 Teall Beach</t>
  </si>
  <si>
    <t>3944 Abbott Dr</t>
  </si>
  <si>
    <t>4785 East Lake Rd</t>
  </si>
  <si>
    <t>5380 East Lake Rd</t>
  </si>
  <si>
    <t>4010 Abbott Dr</t>
  </si>
  <si>
    <t>5605 East Lake Rd</t>
  </si>
  <si>
    <t>473 Willow Cove</t>
  </si>
  <si>
    <t>5098 East Lake Rd</t>
  </si>
  <si>
    <t>3784 Kime Beach</t>
  </si>
  <si>
    <t>3784 Kime Beach #2</t>
  </si>
  <si>
    <t>3792 Pastime Park</t>
  </si>
  <si>
    <t>4839 East Lake Rd</t>
  </si>
  <si>
    <t>4404 East Lake Rd</t>
  </si>
  <si>
    <t xml:space="preserve">5311 East Lake Rd </t>
  </si>
  <si>
    <t>4436 East Lake Rd</t>
  </si>
  <si>
    <t>5178 East Lake Rd</t>
  </si>
  <si>
    <t>5654 East Lake Rd</t>
  </si>
  <si>
    <t>4612 Willow Cove</t>
  </si>
  <si>
    <t>3878 Pastime Park</t>
  </si>
  <si>
    <t>4490 Seneca View</t>
  </si>
  <si>
    <t>4232 Teall Beach</t>
  </si>
  <si>
    <t>4714 East Lake Rd</t>
  </si>
  <si>
    <t>4190 Teall Beach</t>
  </si>
  <si>
    <t>5658 East lake Rd</t>
  </si>
  <si>
    <t>630 Hahnel Rd</t>
  </si>
  <si>
    <t>5247 East Lake Rd</t>
  </si>
  <si>
    <t>5420 East Lake Rd</t>
  </si>
  <si>
    <t>4180 Teall Beach</t>
  </si>
  <si>
    <t>4186 Teall Beach</t>
  </si>
  <si>
    <t>4328 Teall Beach</t>
  </si>
  <si>
    <t>5684 East Lake Rd</t>
  </si>
  <si>
    <t>5799 East Lake Rd</t>
  </si>
  <si>
    <t>5807 East Lake Rd</t>
  </si>
  <si>
    <t>5078 East Lake Rd</t>
  </si>
  <si>
    <t>563 Yale Farm Rd</t>
  </si>
  <si>
    <t>3974 Abbott Dr</t>
  </si>
  <si>
    <t>4652 East Lake Rd</t>
  </si>
  <si>
    <t>5722 Lake Hill Dr</t>
  </si>
  <si>
    <t>4689 East Lake Rd</t>
  </si>
  <si>
    <t>4672 East Lake Rd</t>
  </si>
  <si>
    <t>4805 East Lae Rd</t>
  </si>
  <si>
    <t>5257 East Lake Rd</t>
  </si>
  <si>
    <t>545 Yale Farm Rd</t>
  </si>
  <si>
    <t>539 Yale Farm Rd</t>
  </si>
  <si>
    <t>4568 Sunset Bay</t>
  </si>
  <si>
    <t>5106 East Lake Rd</t>
  </si>
  <si>
    <t>4942 East Lake Rd</t>
  </si>
  <si>
    <t>4734 East Lake Rd</t>
  </si>
  <si>
    <t>5412 East Lake Rd</t>
  </si>
  <si>
    <t>5200 East lake Rd</t>
  </si>
  <si>
    <t>5674 Eaast Lake Rd</t>
  </si>
  <si>
    <t>4724 East Lake Rd</t>
  </si>
  <si>
    <t xml:space="preserve">4678 Driftwood Lane </t>
  </si>
  <si>
    <t>5186 East Lake Rd</t>
  </si>
  <si>
    <t>5644 East Lake Rd</t>
  </si>
  <si>
    <t xml:space="preserve">4616 Willow Cove </t>
  </si>
  <si>
    <t>5111 East Lake Rd</t>
  </si>
  <si>
    <t>5153 East Lake Rd</t>
  </si>
  <si>
    <t>4242 Teall Beach</t>
  </si>
  <si>
    <t>5118 East Lake Rd</t>
  </si>
  <si>
    <t>5074 East Lake Rd</t>
  </si>
  <si>
    <t>4660 Locust Lane</t>
  </si>
  <si>
    <t>4674 Driftwood Lane</t>
  </si>
  <si>
    <t>5459 East Lake Rd</t>
  </si>
  <si>
    <t>5333 East lake Rd</t>
  </si>
  <si>
    <t>5332 East Lake Rd</t>
  </si>
  <si>
    <t>5567 East Lake Rd</t>
  </si>
  <si>
    <t>4138 High Banks Rd</t>
  </si>
  <si>
    <t>4608 Willow Cove</t>
  </si>
  <si>
    <t>4696 Cools Dr</t>
  </si>
  <si>
    <t>3840 Pastime Park</t>
  </si>
  <si>
    <t>4932 East Lake Rd</t>
  </si>
  <si>
    <t>5374 East Lake Rd</t>
  </si>
  <si>
    <t>5264 East Lake Rd</t>
  </si>
  <si>
    <t>4272 Teall Beach</t>
  </si>
  <si>
    <t>4544 Sunset Bay</t>
  </si>
  <si>
    <t>5338 East Lake Rd</t>
  </si>
  <si>
    <t>3812 Pastime Park</t>
  </si>
  <si>
    <t>5370 East Lake Rd</t>
  </si>
  <si>
    <t>4414 Carson Dr</t>
  </si>
  <si>
    <t>4817 East Lake Rd</t>
  </si>
  <si>
    <t>4114 High Banks Rd</t>
  </si>
  <si>
    <t>5475 East Lake Rd</t>
  </si>
  <si>
    <t>5110 East Lake Rd</t>
  </si>
  <si>
    <t>4647 Locust Lane</t>
  </si>
  <si>
    <t>3868 Pastime Park</t>
  </si>
  <si>
    <t>4700 Cools Dr</t>
  </si>
  <si>
    <t>4322 Teall Beach</t>
  </si>
  <si>
    <t>5638 East Lake Rd</t>
  </si>
  <si>
    <t>5090 East Lake Rd</t>
  </si>
  <si>
    <t>5138 East Lake Rd</t>
  </si>
  <si>
    <t>5138A East Lake Rd</t>
  </si>
  <si>
    <t>5140 East Lake Rd</t>
  </si>
  <si>
    <t>4377 Teall Beach</t>
  </si>
  <si>
    <t>4392 Carson Dr</t>
  </si>
  <si>
    <t>4386 Carson Dr</t>
  </si>
  <si>
    <t>5444 East lake Rd</t>
  </si>
  <si>
    <t>5453 East Lake Rd</t>
  </si>
  <si>
    <t>4666 Driftwood Lane</t>
  </si>
  <si>
    <t>4626 Willow Cove</t>
  </si>
  <si>
    <t>4919 East Lake Rd</t>
  </si>
  <si>
    <t>5450 East Lake Rd</t>
  </si>
  <si>
    <t>5410 East Lake Rd</t>
  </si>
  <si>
    <t>5549 East Lake Rd</t>
  </si>
  <si>
    <t>5559 East Lake Rd</t>
  </si>
  <si>
    <t>5334 East lake Rd</t>
  </si>
  <si>
    <t>4286 Teall Beach</t>
  </si>
  <si>
    <t>4518 Seneca View</t>
  </si>
  <si>
    <t>5655 East Lake Rd</t>
  </si>
  <si>
    <t>4695 Cools Dr</t>
  </si>
  <si>
    <t>5426 East lake Rd</t>
  </si>
  <si>
    <t>4692 Cools Dr</t>
  </si>
  <si>
    <t>4622 Willow Cove</t>
  </si>
  <si>
    <t>5145 East Lake Rd</t>
  </si>
  <si>
    <t>5148 East Lake Rd</t>
  </si>
  <si>
    <t>5252 East Lake Rd</t>
  </si>
  <si>
    <t>4911 East Lake Rd</t>
  </si>
  <si>
    <t>4684 Cools Dr</t>
  </si>
  <si>
    <t>4849 East Lake Rd</t>
  </si>
  <si>
    <t>4948 East Lake Rd</t>
  </si>
  <si>
    <t>5163 East Lake Rd</t>
  </si>
  <si>
    <t>5154 East Lake Rd</t>
  </si>
  <si>
    <t>4670 Driftwood Lane</t>
  </si>
  <si>
    <t>3900 Willowdale Lane</t>
  </si>
  <si>
    <t>5051 East Lake Rd</t>
  </si>
  <si>
    <t>5053 East Lake Rd</t>
  </si>
  <si>
    <t xml:space="preserve">5126 East Lake Rd </t>
  </si>
  <si>
    <t>4706 East Lake Rd</t>
  </si>
  <si>
    <t>4150 High Banks Rd</t>
  </si>
  <si>
    <t>4797 East Lake Rd</t>
  </si>
  <si>
    <t>5214 East lake Rd</t>
  </si>
  <si>
    <t>4168 High Banks Rd</t>
  </si>
  <si>
    <t>4424 Carson Dr</t>
  </si>
  <si>
    <t>4779 East Lake Rd</t>
  </si>
  <si>
    <t>4646 Locust Lane</t>
  </si>
  <si>
    <t>5432 East Lake Rd</t>
  </si>
  <si>
    <t>5270 East Lake Rd</t>
  </si>
  <si>
    <t>5641 East Lake Rd</t>
  </si>
  <si>
    <t>5035 East Lake Rd</t>
  </si>
  <si>
    <t xml:space="preserve">5339 East lake Rd </t>
  </si>
  <si>
    <t xml:space="preserve">5618 East Lake Rd </t>
  </si>
  <si>
    <t>5621 East Lake Rd</t>
  </si>
  <si>
    <t>4144 High Banks Rd</t>
  </si>
  <si>
    <t>5678 East Lake Rd</t>
  </si>
  <si>
    <t>4526 Seneca View</t>
  </si>
  <si>
    <t>5206 East Lake Rd</t>
  </si>
  <si>
    <t>4723 East Lake Rd</t>
  </si>
  <si>
    <t>4618 Willow Cove</t>
  </si>
  <si>
    <t>4090 High Banks Rd</t>
  </si>
  <si>
    <t>5091 East Lake Rd</t>
  </si>
  <si>
    <t>5091 East Lake Rd #2</t>
  </si>
  <si>
    <t>5466 East Lake Rd</t>
  </si>
  <si>
    <t>4078 High Banks Rd</t>
  </si>
  <si>
    <t>5168 East Lake Rd</t>
  </si>
  <si>
    <t>4651 Locust Lane</t>
  </si>
  <si>
    <t>4789 East Lake Rd</t>
  </si>
  <si>
    <t>5436 East Lake Rd</t>
  </si>
  <si>
    <t>5323 East Lake Rd</t>
  </si>
  <si>
    <t>5326 East Lake Rd</t>
  </si>
  <si>
    <t xml:space="preserve">5190 East Lake Rd </t>
  </si>
  <si>
    <t>4909 East Lake Rd</t>
  </si>
  <si>
    <t>4156 High Banks Rd</t>
  </si>
  <si>
    <t xml:space="preserve">5474 East Lake Rd </t>
  </si>
  <si>
    <t>4888 East Lake Rd</t>
  </si>
  <si>
    <t>5164 East Lake Rd</t>
  </si>
  <si>
    <t>5471 East Lake Rd</t>
  </si>
  <si>
    <t>4266 Teall Beach</t>
  </si>
  <si>
    <t>5587 East Lake Rd</t>
  </si>
  <si>
    <t>5430 East Lake Rd</t>
  </si>
  <si>
    <t>3956 Abbott Dr</t>
  </si>
  <si>
    <t>5142 East Lake Rd</t>
  </si>
  <si>
    <t>5144 East Lake Rd</t>
  </si>
  <si>
    <t>5525 East Lake Rd</t>
  </si>
  <si>
    <t>5196 East Lake Rd</t>
  </si>
  <si>
    <t>5500 East Lake Rd</t>
  </si>
  <si>
    <t>4160 High Banks Rd</t>
  </si>
  <si>
    <t>4842 East Lake Rd</t>
  </si>
  <si>
    <t>4344 Teall Beach</t>
  </si>
  <si>
    <t>4938 East Lake Rd</t>
  </si>
  <si>
    <t>4606 Willow Cove</t>
  </si>
  <si>
    <t>4084 High Banks Rd</t>
  </si>
  <si>
    <t>5080 East lake Rd</t>
  </si>
  <si>
    <t>3836 Pastime Park</t>
  </si>
  <si>
    <t>4934 East Lake Rd</t>
  </si>
  <si>
    <t>5487 East Lake Rd</t>
  </si>
  <si>
    <t>4652 Locust Lane</t>
  </si>
  <si>
    <t>4657 Locust Lane</t>
  </si>
  <si>
    <t>5256 East Lake Rd</t>
  </si>
  <si>
    <t>4722 East Lake Rd</t>
  </si>
  <si>
    <t>5179 East Lake Rd</t>
  </si>
  <si>
    <t>5868 East Lake Rd</t>
  </si>
  <si>
    <t>5668 East Lake Rd</t>
  </si>
  <si>
    <t>5668 East Lake Rd #2</t>
  </si>
  <si>
    <t xml:space="preserve">5174 East Lake Rd </t>
  </si>
  <si>
    <t xml:space="preserve">4362 Teall Beach </t>
  </si>
  <si>
    <t>4590 Sunset Bay</t>
  </si>
  <si>
    <t>5064 East Lake Rd</t>
  </si>
  <si>
    <t>5501 East Lake Rd</t>
  </si>
  <si>
    <t>5226 East Lake Rd</t>
  </si>
  <si>
    <t>4522 Seneca View</t>
  </si>
  <si>
    <t>5454 East Lake Rd</t>
  </si>
  <si>
    <t>4480 East View Dr</t>
  </si>
  <si>
    <t>5211 East Lake Rd</t>
  </si>
  <si>
    <t>4827 East Lake Rd</t>
  </si>
  <si>
    <t>4771 East Lake Rd</t>
  </si>
  <si>
    <t>4845 East Lake Rd</t>
  </si>
  <si>
    <t>5663 East Lake Rd</t>
  </si>
  <si>
    <t>5662 East Lake Rd</t>
  </si>
  <si>
    <t>4316 Teall Beach</t>
  </si>
  <si>
    <t>4702 East Lake Rd</t>
  </si>
  <si>
    <t>4703 East Lake Rd</t>
  </si>
  <si>
    <t>4000 Abbott Dr</t>
  </si>
  <si>
    <t>4682 Driftwood Lane</t>
  </si>
  <si>
    <t>4976 East Lake Rd</t>
  </si>
  <si>
    <t>3846 Pastime Park</t>
  </si>
  <si>
    <t>5445 East Lake Rd</t>
  </si>
  <si>
    <t>4811 East Lake Rd</t>
  </si>
  <si>
    <t>4505 Seneca View</t>
  </si>
  <si>
    <t>3862 Pastime Park</t>
  </si>
  <si>
    <t>4557 East Lake Rd</t>
  </si>
  <si>
    <t>4863 East Lake Rd</t>
  </si>
  <si>
    <t>4324 Teall Beach</t>
  </si>
  <si>
    <t>3806 Pastime Park</t>
  </si>
  <si>
    <t>3802 Pastime Park</t>
  </si>
  <si>
    <t>4576 Sunset Bay</t>
  </si>
  <si>
    <t>4715 East Lake Rd</t>
  </si>
  <si>
    <t>4966 East Lake Rd</t>
  </si>
  <si>
    <t>3938 Abbott Dr</t>
  </si>
  <si>
    <t>5180 East Lake Rd</t>
  </si>
  <si>
    <t>5188 East Lake Rd</t>
  </si>
  <si>
    <t>5173 East Lake Rd</t>
  </si>
  <si>
    <t>4564 Sunset Bay</t>
  </si>
  <si>
    <t>4582 Sunset Bay</t>
  </si>
  <si>
    <t>4326 Teall Beach</t>
  </si>
  <si>
    <t>3838 Pastime Park</t>
  </si>
  <si>
    <t>548 Yale Farm Rd</t>
  </si>
  <si>
    <t>4847 East Lake Rd</t>
  </si>
  <si>
    <t>4284 Teall Beach</t>
  </si>
  <si>
    <t>4282 Teall Beach</t>
  </si>
  <si>
    <t>5595 East Lake Rd</t>
  </si>
  <si>
    <t>4408 Carson Dr</t>
  </si>
  <si>
    <t>4004 Abbott Dr</t>
  </si>
  <si>
    <t>4094 Highbanks Rd</t>
  </si>
  <si>
    <t>4793 East Lake Rd</t>
  </si>
  <si>
    <t>5215 East Lake Rd</t>
  </si>
  <si>
    <t>5244 East Lake Rd</t>
  </si>
  <si>
    <t>4108 Highbanks Rd</t>
  </si>
  <si>
    <t>4109 Highbanks Rd</t>
  </si>
  <si>
    <t>4710 East Lake Rd</t>
  </si>
  <si>
    <t>5070 East Lake Rd</t>
  </si>
  <si>
    <t>Seneca lake Water</t>
  </si>
  <si>
    <t>NY4930002</t>
  </si>
  <si>
    <t>Nathan Craig</t>
  </si>
  <si>
    <t>315-220-5628</t>
  </si>
  <si>
    <t>Varickwater@yahoo.com</t>
  </si>
  <si>
    <t>Link is On Town Of Varick Website</t>
  </si>
  <si>
    <t>________Benjamin Karlsen_____________________________</t>
  </si>
  <si>
    <t>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</si>
</sst>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/>
    <xf numFmtId="1" fontId="3" fillId="0" borderId="0" xfId="0" applyNumberFormat="1" applyFont="1"/>
    <xf numFmtId="1" fontId="3" fillId="0" borderId="25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horizontal="left" vertical="center" wrapText="1"/>
    </xf>
    <xf numFmtId="1" fontId="3" fillId="0" borderId="18" xfId="0" applyNumberFormat="1" applyFont="1" applyBorder="1" applyAlignment="1" applyProtection="1">
      <alignment horizontal="right" vertical="center" wrapText="1"/>
      <protection hidden="1"/>
    </xf>
    <xf numFmtId="1" fontId="3" fillId="0" borderId="22" xfId="0" applyNumberFormat="1" applyFont="1" applyBorder="1" applyAlignment="1" applyProtection="1">
      <alignment horizontal="right" vertical="center" wrapText="1"/>
      <protection hidden="1"/>
    </xf>
    <xf numFmtId="1" fontId="3" fillId="0" borderId="24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Border="1" applyAlignment="1" applyProtection="1">
      <alignment horizontal="right" vertical="center" wrapText="1"/>
      <protection hidden="1"/>
    </xf>
    <xf numFmtId="1" fontId="3" fillId="0" borderId="46" xfId="0" applyNumberFormat="1" applyFont="1" applyBorder="1" applyAlignment="1" applyProtection="1">
      <alignment horizontal="right" vertical="center" wrapText="1"/>
      <protection hidden="1"/>
    </xf>
    <xf numFmtId="1" fontId="3" fillId="0" borderId="47" xfId="0" applyNumberFormat="1" applyFont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wrapText="1" indent="1"/>
    </xf>
    <xf numFmtId="0" fontId="3" fillId="4" borderId="17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9" fillId="0" borderId="44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1" fontId="3" fillId="0" borderId="46" xfId="0" applyNumberFormat="1" applyFont="1" applyBorder="1" applyAlignment="1" applyProtection="1">
      <alignment horizontal="right" vertical="center"/>
      <protection hidden="1"/>
    </xf>
    <xf numFmtId="1" fontId="3" fillId="0" borderId="47" xfId="0" applyNumberFormat="1" applyFont="1" applyBorder="1" applyAlignment="1" applyProtection="1">
      <alignment horizontal="right" vertical="center"/>
      <protection hidden="1"/>
    </xf>
    <xf numFmtId="1" fontId="3" fillId="0" borderId="48" xfId="0" applyNumberFormat="1" applyFont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9" fillId="0" borderId="42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" fontId="3" fillId="0" borderId="22" xfId="0" applyNumberFormat="1" applyFont="1" applyBorder="1" applyAlignment="1" applyProtection="1">
      <alignment horizontal="right" vertical="center"/>
      <protection hidden="1"/>
    </xf>
    <xf numFmtId="1" fontId="3" fillId="0" borderId="23" xfId="0" applyNumberFormat="1" applyFont="1" applyBorder="1" applyAlignment="1" applyProtection="1">
      <alignment horizontal="right" vertical="center"/>
      <protection hidden="1"/>
    </xf>
    <xf numFmtId="1" fontId="3" fillId="0" borderId="43" xfId="0" applyNumberFormat="1" applyFont="1" applyBorder="1" applyAlignment="1" applyProtection="1">
      <alignment horizontal="right" vertical="center"/>
      <protection hidden="1"/>
    </xf>
    <xf numFmtId="1" fontId="3" fillId="0" borderId="24" xfId="0" applyNumberFormat="1" applyFont="1" applyBorder="1" applyAlignment="1" applyProtection="1">
      <alignment horizontal="right" vertical="center"/>
      <protection hidden="1"/>
    </xf>
    <xf numFmtId="1" fontId="3" fillId="0" borderId="25" xfId="0" applyNumberFormat="1" applyFont="1" applyBorder="1" applyAlignment="1" applyProtection="1">
      <alignment horizontal="right" vertical="center"/>
      <protection hidden="1"/>
    </xf>
    <xf numFmtId="1" fontId="3" fillId="0" borderId="21" xfId="0" applyNumberFormat="1" applyFont="1" applyBorder="1" applyAlignment="1" applyProtection="1">
      <alignment horizontal="right" vertical="center"/>
      <protection hidden="1"/>
    </xf>
    <xf numFmtId="0" fontId="3" fillId="0" borderId="20" xfId="0" applyFont="1" applyBorder="1" applyAlignment="1">
      <alignment horizontal="left" indent="4"/>
    </xf>
    <xf numFmtId="0" fontId="3" fillId="0" borderId="20" xfId="0" applyFont="1" applyBorder="1" applyAlignment="1">
      <alignment horizontal="left" indent="2"/>
    </xf>
    <xf numFmtId="0" fontId="3" fillId="0" borderId="38" xfId="0" applyFont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indent="4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1" fontId="3" fillId="0" borderId="39" xfId="0" applyNumberFormat="1" applyFont="1" applyBorder="1" applyAlignment="1" applyProtection="1">
      <alignment horizontal="right" indent="1"/>
      <protection hidden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indent="2"/>
    </xf>
    <xf numFmtId="14" fontId="3" fillId="0" borderId="36" xfId="0" applyNumberFormat="1" applyFont="1" applyBorder="1" applyProtection="1">
      <protection locked="0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01" totalsRowShown="0" headerRowDxfId="21" dataDxfId="19" headerRowBorderDxfId="20" tableBorderDxfId="18">
  <autoFilter ref="A1:R50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dimension ref="A1:S42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82" t="s">
        <v>0</v>
      </c>
      <c r="B1" s="82"/>
      <c r="C1" s="38"/>
      <c r="D1" s="38"/>
      <c r="E1" s="38"/>
      <c r="F1" s="38"/>
    </row>
    <row r="2" spans="1:19" ht="39" customHeight="1" x14ac:dyDescent="0.25">
      <c r="A2" s="88" t="s">
        <v>109</v>
      </c>
      <c r="B2" s="88"/>
      <c r="C2" s="31"/>
      <c r="D2" s="31"/>
      <c r="E2" s="31"/>
      <c r="F2" s="31"/>
    </row>
    <row r="3" spans="1:19" x14ac:dyDescent="0.25">
      <c r="A3" s="83" t="s">
        <v>94</v>
      </c>
      <c r="B3" s="83"/>
      <c r="C3" s="31"/>
      <c r="D3" s="31"/>
      <c r="E3" s="31"/>
      <c r="F3" s="31"/>
    </row>
    <row r="4" spans="1:19" ht="15.95" customHeight="1" x14ac:dyDescent="0.25">
      <c r="A4" s="84" t="s">
        <v>97</v>
      </c>
      <c r="B4" s="84"/>
      <c r="C4" s="84"/>
      <c r="D4" s="31"/>
      <c r="E4" s="31"/>
      <c r="F4" s="31"/>
    </row>
    <row r="5" spans="1:19" x14ac:dyDescent="0.25">
      <c r="A5" s="86" t="s">
        <v>98</v>
      </c>
      <c r="B5" s="87"/>
      <c r="C5" s="87"/>
      <c r="D5" s="31"/>
      <c r="E5" s="31"/>
      <c r="F5" s="31"/>
    </row>
    <row r="6" spans="1:19" x14ac:dyDescent="0.25">
      <c r="A6" s="84" t="s">
        <v>99</v>
      </c>
      <c r="B6" s="84"/>
      <c r="C6" s="84"/>
      <c r="D6" s="31"/>
      <c r="E6" s="31"/>
      <c r="F6" s="31"/>
    </row>
    <row r="7" spans="1:19" x14ac:dyDescent="0.25">
      <c r="A7" s="84" t="s">
        <v>100</v>
      </c>
      <c r="B7" s="84"/>
      <c r="C7" s="84"/>
      <c r="D7" s="31"/>
      <c r="E7" s="31"/>
      <c r="F7" s="31"/>
    </row>
    <row r="8" spans="1:19" ht="24.95" customHeight="1" x14ac:dyDescent="0.25">
      <c r="A8" s="31" t="s">
        <v>95</v>
      </c>
      <c r="B8" s="31"/>
      <c r="C8" s="31"/>
      <c r="D8" s="31"/>
      <c r="E8" s="31"/>
      <c r="F8" s="31"/>
    </row>
    <row r="9" spans="1:19" x14ac:dyDescent="0.25">
      <c r="A9" s="34" t="s">
        <v>96</v>
      </c>
      <c r="B9" s="50"/>
      <c r="C9" s="50"/>
      <c r="D9" s="50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2" t="s">
        <v>1</v>
      </c>
      <c r="B11" s="22" t="s">
        <v>2</v>
      </c>
      <c r="J11"/>
      <c r="K11"/>
      <c r="L11"/>
      <c r="M11"/>
      <c r="N11"/>
    </row>
    <row r="12" spans="1:19" ht="25.5" x14ac:dyDescent="0.25">
      <c r="A12" s="7" t="s">
        <v>3</v>
      </c>
      <c r="B12" s="39" t="s">
        <v>4</v>
      </c>
      <c r="J12"/>
      <c r="L12"/>
      <c r="M12"/>
      <c r="N12"/>
    </row>
    <row r="13" spans="1:19" ht="25.5" x14ac:dyDescent="0.25">
      <c r="A13" s="37" t="s">
        <v>5</v>
      </c>
      <c r="B13" s="40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85" t="s">
        <v>7</v>
      </c>
      <c r="B15" s="85"/>
      <c r="C15" s="85"/>
      <c r="D15" s="79"/>
      <c r="E15" s="79"/>
      <c r="F15" s="81"/>
      <c r="J15"/>
      <c r="L15"/>
      <c r="M15"/>
      <c r="N15"/>
    </row>
    <row r="16" spans="1:19" ht="26.25" thickBot="1" x14ac:dyDescent="0.3">
      <c r="A16" s="22" t="s">
        <v>8</v>
      </c>
      <c r="B16" s="23" t="s">
        <v>9</v>
      </c>
      <c r="C16" s="23" t="s">
        <v>10</v>
      </c>
      <c r="D16" s="23" t="s">
        <v>11</v>
      </c>
      <c r="E16" s="23" t="s">
        <v>12</v>
      </c>
      <c r="F16"/>
      <c r="J16"/>
      <c r="L16"/>
      <c r="M16"/>
      <c r="N16"/>
    </row>
    <row r="17" spans="1:6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6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6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6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6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6" x14ac:dyDescent="0.25">
      <c r="A22" s="9"/>
      <c r="B22" s="10" t="s">
        <v>30</v>
      </c>
      <c r="C22" s="10"/>
      <c r="D22" s="10" t="s">
        <v>102</v>
      </c>
      <c r="E22" s="10"/>
      <c r="F22"/>
    </row>
    <row r="23" spans="1:6" x14ac:dyDescent="0.25">
      <c r="A23" s="11"/>
      <c r="B23" s="12" t="s">
        <v>32</v>
      </c>
      <c r="C23" s="12"/>
      <c r="D23" s="12" t="s">
        <v>31</v>
      </c>
      <c r="E23" s="12"/>
      <c r="F23"/>
    </row>
    <row r="24" spans="1:6" x14ac:dyDescent="0.25">
      <c r="A24" s="13"/>
      <c r="B24" s="14" t="s">
        <v>21</v>
      </c>
      <c r="C24" s="14"/>
      <c r="D24" s="14"/>
      <c r="E24" s="14"/>
      <c r="F24"/>
    </row>
    <row r="25" spans="1:6" x14ac:dyDescent="0.25">
      <c r="B25" s="42"/>
    </row>
    <row r="26" spans="1:6" ht="15.75" x14ac:dyDescent="0.25">
      <c r="A26" s="85" t="s">
        <v>33</v>
      </c>
      <c r="B26" s="85"/>
      <c r="C26" s="85"/>
      <c r="D26" s="85"/>
      <c r="E26" s="85"/>
      <c r="F26" s="85"/>
    </row>
    <row r="27" spans="1:6" ht="25.5" x14ac:dyDescent="0.25">
      <c r="A27" s="21" t="s">
        <v>13</v>
      </c>
      <c r="B27" s="21" t="s">
        <v>34</v>
      </c>
      <c r="C27" s="21" t="s">
        <v>35</v>
      </c>
      <c r="D27" s="21" t="s">
        <v>36</v>
      </c>
      <c r="E27" s="21" t="s">
        <v>107</v>
      </c>
      <c r="F27" s="21" t="s">
        <v>37</v>
      </c>
    </row>
    <row r="28" spans="1:6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18" t="s">
        <v>92</v>
      </c>
    </row>
    <row r="29" spans="1:6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6" ht="25.5" x14ac:dyDescent="0.25">
      <c r="A30" s="18" t="s">
        <v>22</v>
      </c>
      <c r="B30" s="41" t="s">
        <v>104</v>
      </c>
      <c r="C30" s="18" t="s">
        <v>21</v>
      </c>
      <c r="D30" s="18" t="s">
        <v>40</v>
      </c>
      <c r="E30" s="18" t="s">
        <v>21</v>
      </c>
      <c r="F30" s="18" t="s">
        <v>24</v>
      </c>
    </row>
    <row r="31" spans="1:6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6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8"/>
      <c r="B36" s="28"/>
      <c r="C36" s="28"/>
      <c r="D36" s="28"/>
      <c r="E36" s="28"/>
      <c r="F36" s="28"/>
    </row>
    <row r="37" spans="1:6" ht="31.5" x14ac:dyDescent="0.25">
      <c r="B37" s="29" t="s">
        <v>42</v>
      </c>
    </row>
    <row r="38" spans="1:6" x14ac:dyDescent="0.25">
      <c r="B38" s="24" t="s">
        <v>43</v>
      </c>
    </row>
    <row r="39" spans="1:6" x14ac:dyDescent="0.25">
      <c r="B39" s="25" t="s">
        <v>44</v>
      </c>
    </row>
    <row r="40" spans="1:6" x14ac:dyDescent="0.25">
      <c r="B40" s="26" t="s">
        <v>45</v>
      </c>
    </row>
    <row r="41" spans="1:6" x14ac:dyDescent="0.25">
      <c r="B41" s="5" t="s">
        <v>46</v>
      </c>
    </row>
    <row r="42" spans="1:6" x14ac:dyDescent="0.25">
      <c r="B42" s="27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dimension ref="A1:R5001"/>
  <sheetViews>
    <sheetView zoomScale="70" zoomScaleNormal="70" workbookViewId="0">
      <pane ySplit="1" topLeftCell="A196" activePane="bottomLeft" state="frozen"/>
      <selection activeCell="G1" sqref="G1"/>
      <selection pane="bottomLeft" activeCell="J227" sqref="J227"/>
    </sheetView>
  </sheetViews>
  <sheetFormatPr defaultColWidth="9.140625" defaultRowHeight="0" customHeight="1" zeroHeight="1" x14ac:dyDescent="0.25"/>
  <cols>
    <col min="1" max="1" width="35.7109375" style="51" customWidth="1"/>
    <col min="2" max="2" width="23.85546875" style="51" customWidth="1"/>
    <col min="3" max="3" width="9" style="51" customWidth="1"/>
    <col min="4" max="4" width="22.28515625" style="51" customWidth="1"/>
    <col min="5" max="5" width="30.85546875" style="51" customWidth="1"/>
    <col min="6" max="6" width="16.42578125" style="51" customWidth="1"/>
    <col min="7" max="7" width="29.7109375" style="51" customWidth="1"/>
    <col min="8" max="8" width="14.42578125" style="51" customWidth="1"/>
    <col min="9" max="9" width="12.42578125" style="51" customWidth="1"/>
    <col min="10" max="10" width="30.140625" style="51" customWidth="1"/>
    <col min="11" max="11" width="45.85546875" style="51" customWidth="1"/>
    <col min="12" max="12" width="14.140625" style="51" customWidth="1"/>
    <col min="13" max="13" width="20" style="51" customWidth="1"/>
    <col min="14" max="14" width="15.42578125" style="51" customWidth="1"/>
    <col min="15" max="15" width="14.85546875" style="51" customWidth="1"/>
    <col min="16" max="16" width="13.28515625" style="51" customWidth="1"/>
    <col min="17" max="17" width="16.85546875" style="52" customWidth="1"/>
    <col min="18" max="18" width="28.42578125" style="51" customWidth="1"/>
    <col min="19" max="16384" width="9.140625" style="53"/>
  </cols>
  <sheetData>
    <row r="1" spans="1:18" s="63" customFormat="1" ht="65.45" customHeight="1" x14ac:dyDescent="0.25">
      <c r="A1" s="58" t="s">
        <v>48</v>
      </c>
      <c r="B1" s="58" t="s">
        <v>49</v>
      </c>
      <c r="C1" s="58" t="s">
        <v>93</v>
      </c>
      <c r="D1" s="59" t="s">
        <v>8</v>
      </c>
      <c r="E1" s="60" t="s">
        <v>50</v>
      </c>
      <c r="F1" s="60" t="s">
        <v>10</v>
      </c>
      <c r="G1" s="60" t="s">
        <v>51</v>
      </c>
      <c r="H1" s="61" t="s">
        <v>52</v>
      </c>
      <c r="I1" s="61" t="s">
        <v>12</v>
      </c>
      <c r="J1" s="60" t="s">
        <v>53</v>
      </c>
      <c r="K1" s="60" t="s">
        <v>54</v>
      </c>
      <c r="L1" s="61" t="s">
        <v>35</v>
      </c>
      <c r="M1" s="61" t="s">
        <v>36</v>
      </c>
      <c r="N1" s="61" t="s">
        <v>108</v>
      </c>
      <c r="O1" s="61" t="s">
        <v>55</v>
      </c>
      <c r="P1" s="61" t="s">
        <v>37</v>
      </c>
      <c r="Q1" s="58" t="s">
        <v>56</v>
      </c>
      <c r="R1" s="62" t="s">
        <v>57</v>
      </c>
    </row>
    <row r="2" spans="1:18" ht="17.100000000000001" customHeight="1" x14ac:dyDescent="0.25">
      <c r="A2" s="51" t="s">
        <v>110</v>
      </c>
      <c r="Q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" spans="1:18" ht="17.100000000000001" customHeight="1" x14ac:dyDescent="0.25">
      <c r="A3" s="51" t="s">
        <v>111</v>
      </c>
      <c r="B3" s="51" t="s">
        <v>112</v>
      </c>
      <c r="C3" s="51">
        <v>14541</v>
      </c>
      <c r="E3" s="51" t="s">
        <v>18</v>
      </c>
      <c r="F3" s="51" t="s">
        <v>17</v>
      </c>
      <c r="G3" s="51" t="s">
        <v>16</v>
      </c>
      <c r="J3" s="51" t="s">
        <v>18</v>
      </c>
      <c r="K3" s="51" t="s">
        <v>16</v>
      </c>
      <c r="Q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" spans="1:18" ht="17.100000000000001" customHeight="1" x14ac:dyDescent="0.25">
      <c r="A4" s="51" t="s">
        <v>113</v>
      </c>
      <c r="B4" s="51" t="s">
        <v>114</v>
      </c>
      <c r="C4" s="51">
        <v>14456</v>
      </c>
      <c r="E4" s="51" t="s">
        <v>18</v>
      </c>
      <c r="F4" s="51" t="s">
        <v>17</v>
      </c>
      <c r="G4" s="51" t="s">
        <v>16</v>
      </c>
      <c r="J4" s="51" t="s">
        <v>25</v>
      </c>
      <c r="K4" s="51" t="s">
        <v>16</v>
      </c>
      <c r="Q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" spans="1:18" s="57" customFormat="1" ht="17.100000000000001" customHeight="1" x14ac:dyDescent="0.25">
      <c r="A5" s="51" t="s">
        <v>115</v>
      </c>
      <c r="B5" s="51" t="s">
        <v>112</v>
      </c>
      <c r="C5" s="51">
        <v>14541</v>
      </c>
      <c r="D5" s="51"/>
      <c r="E5" s="51" t="s">
        <v>18</v>
      </c>
      <c r="F5" s="51" t="s">
        <v>17</v>
      </c>
      <c r="G5" s="51" t="s">
        <v>16</v>
      </c>
      <c r="H5" s="51"/>
      <c r="I5" s="51"/>
      <c r="J5" s="51" t="s">
        <v>25</v>
      </c>
      <c r="K5" s="51" t="s">
        <v>16</v>
      </c>
      <c r="L5" s="54"/>
      <c r="M5" s="54"/>
      <c r="N5" s="54"/>
      <c r="O5" s="54"/>
      <c r="P5" s="54"/>
      <c r="Q5" s="5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  <c r="R5" s="54"/>
    </row>
    <row r="6" spans="1:18" ht="17.100000000000001" customHeight="1" x14ac:dyDescent="0.25">
      <c r="A6" s="51" t="s">
        <v>116</v>
      </c>
      <c r="B6" s="51" t="s">
        <v>112</v>
      </c>
      <c r="C6" s="51">
        <v>14541</v>
      </c>
      <c r="E6" s="51" t="s">
        <v>18</v>
      </c>
      <c r="F6" s="51" t="s">
        <v>17</v>
      </c>
      <c r="G6" s="51" t="s">
        <v>16</v>
      </c>
      <c r="J6" s="51" t="s">
        <v>25</v>
      </c>
      <c r="K6" s="51" t="s">
        <v>16</v>
      </c>
      <c r="Q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" spans="1:18" ht="17.100000000000001" customHeight="1" x14ac:dyDescent="0.25">
      <c r="A7" s="51" t="s">
        <v>117</v>
      </c>
      <c r="B7" s="51" t="s">
        <v>112</v>
      </c>
      <c r="C7" s="51">
        <v>14541</v>
      </c>
      <c r="E7" s="51" t="s">
        <v>18</v>
      </c>
      <c r="F7" s="51" t="s">
        <v>17</v>
      </c>
      <c r="G7" s="51" t="s">
        <v>16</v>
      </c>
      <c r="J7" s="51" t="s">
        <v>25</v>
      </c>
      <c r="K7" s="51" t="s">
        <v>16</v>
      </c>
      <c r="Q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" spans="1:18" ht="17.100000000000001" customHeight="1" x14ac:dyDescent="0.25">
      <c r="A8" s="51" t="s">
        <v>118</v>
      </c>
      <c r="B8" s="54" t="s">
        <v>112</v>
      </c>
      <c r="C8" s="54">
        <v>14541</v>
      </c>
      <c r="E8" s="51" t="s">
        <v>18</v>
      </c>
      <c r="F8" s="51" t="s">
        <v>17</v>
      </c>
      <c r="G8" s="51" t="s">
        <v>16</v>
      </c>
      <c r="J8" s="51" t="s">
        <v>25</v>
      </c>
      <c r="K8" s="51" t="s">
        <v>16</v>
      </c>
      <c r="Q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" spans="1:18" ht="17.100000000000001" customHeight="1" x14ac:dyDescent="0.25">
      <c r="A9" s="54" t="s">
        <v>119</v>
      </c>
      <c r="B9" s="54" t="s">
        <v>114</v>
      </c>
      <c r="C9" s="54">
        <v>14456</v>
      </c>
      <c r="E9" s="51" t="s">
        <v>18</v>
      </c>
      <c r="F9" s="51" t="s">
        <v>17</v>
      </c>
      <c r="G9" s="51" t="s">
        <v>16</v>
      </c>
      <c r="J9" s="51" t="s">
        <v>18</v>
      </c>
      <c r="K9" s="51" t="s">
        <v>16</v>
      </c>
      <c r="Q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" spans="1:18" ht="17.100000000000001" customHeight="1" x14ac:dyDescent="0.25">
      <c r="A10" s="51" t="s">
        <v>120</v>
      </c>
      <c r="B10" s="54" t="s">
        <v>112</v>
      </c>
      <c r="C10" s="54">
        <v>14541</v>
      </c>
      <c r="E10" s="51" t="s">
        <v>18</v>
      </c>
      <c r="F10" s="51" t="s">
        <v>17</v>
      </c>
      <c r="G10" s="80" t="s">
        <v>16</v>
      </c>
      <c r="J10" s="51" t="s">
        <v>25</v>
      </c>
      <c r="K10" s="51" t="s">
        <v>16</v>
      </c>
      <c r="O10" s="54"/>
      <c r="Q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" spans="1:18" ht="17.100000000000001" customHeight="1" x14ac:dyDescent="0.25">
      <c r="A11" s="51" t="s">
        <v>121</v>
      </c>
      <c r="B11" s="54" t="s">
        <v>114</v>
      </c>
      <c r="C11" s="54">
        <v>14456</v>
      </c>
      <c r="E11" s="51" t="s">
        <v>18</v>
      </c>
      <c r="F11" s="51" t="s">
        <v>17</v>
      </c>
      <c r="G11" s="51" t="s">
        <v>16</v>
      </c>
      <c r="J11" s="51" t="s">
        <v>25</v>
      </c>
      <c r="K11" s="51" t="s">
        <v>16</v>
      </c>
      <c r="Q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" spans="1:18" ht="17.100000000000001" customHeight="1" x14ac:dyDescent="0.25">
      <c r="A12" s="51" t="s">
        <v>122</v>
      </c>
      <c r="B12" s="54" t="s">
        <v>114</v>
      </c>
      <c r="C12" s="54">
        <v>14456</v>
      </c>
      <c r="E12" s="51" t="s">
        <v>18</v>
      </c>
      <c r="F12" s="51" t="s">
        <v>17</v>
      </c>
      <c r="G12" s="51" t="s">
        <v>16</v>
      </c>
      <c r="J12" s="51" t="s">
        <v>25</v>
      </c>
      <c r="K12" s="51" t="s">
        <v>16</v>
      </c>
      <c r="Q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" spans="1:18" ht="17.100000000000001" customHeight="1" x14ac:dyDescent="0.25">
      <c r="A13" s="54" t="s">
        <v>123</v>
      </c>
      <c r="B13" s="54" t="s">
        <v>114</v>
      </c>
      <c r="C13" s="54">
        <v>14456</v>
      </c>
      <c r="E13" s="55" t="s">
        <v>18</v>
      </c>
      <c r="F13" s="51" t="s">
        <v>17</v>
      </c>
      <c r="G13" s="51" t="s">
        <v>16</v>
      </c>
      <c r="J13" s="55" t="s">
        <v>25</v>
      </c>
      <c r="K13" s="51" t="s">
        <v>16</v>
      </c>
      <c r="Q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" spans="1:18" ht="17.100000000000001" customHeight="1" x14ac:dyDescent="0.25">
      <c r="A14" s="51" t="s">
        <v>124</v>
      </c>
      <c r="B14" s="54" t="s">
        <v>112</v>
      </c>
      <c r="C14" s="54">
        <v>14541</v>
      </c>
      <c r="E14" s="51" t="s">
        <v>18</v>
      </c>
      <c r="F14" s="51" t="s">
        <v>17</v>
      </c>
      <c r="G14" s="51" t="s">
        <v>16</v>
      </c>
      <c r="J14" s="51" t="s">
        <v>25</v>
      </c>
      <c r="K14" s="51" t="s">
        <v>16</v>
      </c>
      <c r="Q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" spans="1:18" ht="17.100000000000001" customHeight="1" x14ac:dyDescent="0.25">
      <c r="A15" s="51" t="s">
        <v>125</v>
      </c>
      <c r="B15" s="54" t="s">
        <v>114</v>
      </c>
      <c r="C15" s="54">
        <v>14456</v>
      </c>
      <c r="E15" s="51" t="s">
        <v>18</v>
      </c>
      <c r="F15" s="51" t="s">
        <v>17</v>
      </c>
      <c r="G15" s="80" t="s">
        <v>16</v>
      </c>
      <c r="J15" s="51" t="s">
        <v>25</v>
      </c>
      <c r="K15" s="51" t="s">
        <v>19</v>
      </c>
      <c r="O15" s="54"/>
      <c r="Q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" spans="1:18" ht="17.100000000000001" customHeight="1" x14ac:dyDescent="0.25">
      <c r="A16" s="51" t="s">
        <v>126</v>
      </c>
      <c r="B16" s="54" t="s">
        <v>112</v>
      </c>
      <c r="C16" s="54">
        <v>14541</v>
      </c>
      <c r="E16" s="51" t="s">
        <v>18</v>
      </c>
      <c r="F16" s="51" t="s">
        <v>17</v>
      </c>
      <c r="G16" s="51" t="s">
        <v>16</v>
      </c>
      <c r="J16" s="51" t="s">
        <v>18</v>
      </c>
      <c r="K16" s="51" t="s">
        <v>16</v>
      </c>
      <c r="Q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" spans="1:17" ht="17.100000000000001" customHeight="1" x14ac:dyDescent="0.25">
      <c r="A17" s="54" t="s">
        <v>127</v>
      </c>
      <c r="B17" s="54" t="s">
        <v>114</v>
      </c>
      <c r="C17" s="54">
        <v>14456</v>
      </c>
      <c r="E17" s="51" t="s">
        <v>18</v>
      </c>
      <c r="F17" s="51" t="s">
        <v>17</v>
      </c>
      <c r="G17" s="51" t="s">
        <v>16</v>
      </c>
      <c r="J17" s="51" t="s">
        <v>25</v>
      </c>
      <c r="K17" s="51" t="s">
        <v>16</v>
      </c>
      <c r="Q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" spans="1:17" ht="17.100000000000001" customHeight="1" x14ac:dyDescent="0.25">
      <c r="A18" s="51" t="s">
        <v>128</v>
      </c>
      <c r="B18" s="54" t="s">
        <v>114</v>
      </c>
      <c r="C18" s="54">
        <v>14456</v>
      </c>
      <c r="E18" s="51" t="s">
        <v>18</v>
      </c>
      <c r="F18" s="51" t="s">
        <v>17</v>
      </c>
      <c r="G18" s="51" t="s">
        <v>16</v>
      </c>
      <c r="J18" s="51" t="s">
        <v>25</v>
      </c>
      <c r="K18" s="51" t="s">
        <v>31</v>
      </c>
      <c r="Q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" spans="1:17" ht="17.100000000000001" customHeight="1" x14ac:dyDescent="0.25">
      <c r="A19" s="51" t="s">
        <v>130</v>
      </c>
      <c r="B19" s="54" t="s">
        <v>114</v>
      </c>
      <c r="C19" s="54">
        <v>14456</v>
      </c>
      <c r="E19" s="51" t="s">
        <v>18</v>
      </c>
      <c r="F19" s="51" t="s">
        <v>17</v>
      </c>
      <c r="G19" s="51" t="s">
        <v>16</v>
      </c>
      <c r="J19" s="51" t="s">
        <v>32</v>
      </c>
      <c r="K19" s="51" t="s">
        <v>31</v>
      </c>
      <c r="Q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" spans="1:17" ht="17.100000000000001" customHeight="1" x14ac:dyDescent="0.25">
      <c r="A20" s="51" t="s">
        <v>129</v>
      </c>
      <c r="B20" s="54" t="s">
        <v>112</v>
      </c>
      <c r="C20" s="54">
        <v>14541</v>
      </c>
      <c r="E20" s="51" t="s">
        <v>18</v>
      </c>
      <c r="F20" s="51" t="s">
        <v>17</v>
      </c>
      <c r="G20" s="80" t="s">
        <v>16</v>
      </c>
      <c r="J20" s="51" t="s">
        <v>18</v>
      </c>
      <c r="K20" s="51" t="s">
        <v>16</v>
      </c>
      <c r="O20" s="54"/>
      <c r="Q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" spans="1:17" ht="17.100000000000001" customHeight="1" x14ac:dyDescent="0.25">
      <c r="A21" s="54" t="s">
        <v>131</v>
      </c>
      <c r="B21" s="54" t="s">
        <v>114</v>
      </c>
      <c r="C21" s="54">
        <v>14456</v>
      </c>
      <c r="E21" s="55" t="s">
        <v>18</v>
      </c>
      <c r="F21" s="51" t="s">
        <v>17</v>
      </c>
      <c r="G21" s="51" t="s">
        <v>16</v>
      </c>
      <c r="J21" s="55" t="s">
        <v>25</v>
      </c>
      <c r="K21" s="51" t="s">
        <v>16</v>
      </c>
      <c r="Q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" spans="1:17" ht="17.100000000000001" customHeight="1" x14ac:dyDescent="0.25">
      <c r="A22" s="51" t="s">
        <v>132</v>
      </c>
      <c r="B22" s="54" t="s">
        <v>112</v>
      </c>
      <c r="C22" s="54">
        <v>14541</v>
      </c>
      <c r="E22" s="51" t="s">
        <v>18</v>
      </c>
      <c r="F22" s="51" t="s">
        <v>17</v>
      </c>
      <c r="G22" s="51" t="s">
        <v>16</v>
      </c>
      <c r="J22" s="51" t="s">
        <v>25</v>
      </c>
      <c r="K22" s="51" t="s">
        <v>19</v>
      </c>
      <c r="Q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" spans="1:17" ht="17.100000000000001" customHeight="1" x14ac:dyDescent="0.25">
      <c r="A23" s="51" t="s">
        <v>133</v>
      </c>
      <c r="B23" s="54" t="s">
        <v>112</v>
      </c>
      <c r="C23" s="54">
        <v>14541</v>
      </c>
      <c r="E23" s="51" t="s">
        <v>18</v>
      </c>
      <c r="F23" s="51" t="s">
        <v>17</v>
      </c>
      <c r="G23" s="51" t="s">
        <v>16</v>
      </c>
      <c r="J23" s="51" t="s">
        <v>25</v>
      </c>
      <c r="K23" s="51" t="s">
        <v>16</v>
      </c>
      <c r="Q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" spans="1:17" ht="17.100000000000001" customHeight="1" x14ac:dyDescent="0.25">
      <c r="A24" s="51" t="s">
        <v>134</v>
      </c>
      <c r="B24" s="54" t="s">
        <v>112</v>
      </c>
      <c r="C24" s="54">
        <v>14541</v>
      </c>
      <c r="E24" s="51" t="s">
        <v>18</v>
      </c>
      <c r="F24" s="51" t="s">
        <v>17</v>
      </c>
      <c r="G24" s="51" t="s">
        <v>16</v>
      </c>
      <c r="J24" s="51" t="s">
        <v>18</v>
      </c>
      <c r="K24" s="51" t="s">
        <v>16</v>
      </c>
      <c r="Q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" spans="1:17" ht="17.100000000000001" customHeight="1" x14ac:dyDescent="0.25">
      <c r="A25" s="54" t="s">
        <v>135</v>
      </c>
      <c r="B25" s="54" t="s">
        <v>112</v>
      </c>
      <c r="C25" s="54">
        <v>14541</v>
      </c>
      <c r="E25" s="51" t="s">
        <v>18</v>
      </c>
      <c r="F25" s="51" t="s">
        <v>17</v>
      </c>
      <c r="G25" s="51" t="s">
        <v>16</v>
      </c>
      <c r="J25" s="51" t="s">
        <v>25</v>
      </c>
      <c r="K25" s="51" t="s">
        <v>16</v>
      </c>
      <c r="O25" s="54"/>
      <c r="Q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" spans="1:17" ht="17.100000000000001" customHeight="1" x14ac:dyDescent="0.25">
      <c r="A26" s="51" t="s">
        <v>136</v>
      </c>
      <c r="B26" s="54" t="s">
        <v>114</v>
      </c>
      <c r="C26" s="54">
        <v>14456</v>
      </c>
      <c r="E26" s="51" t="s">
        <v>18</v>
      </c>
      <c r="F26" s="51" t="s">
        <v>17</v>
      </c>
      <c r="G26" s="51" t="s">
        <v>16</v>
      </c>
      <c r="J26" s="51" t="s">
        <v>25</v>
      </c>
      <c r="K26" s="51" t="s">
        <v>16</v>
      </c>
      <c r="Q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" spans="1:17" ht="17.100000000000001" customHeight="1" x14ac:dyDescent="0.25">
      <c r="A27" s="51" t="s">
        <v>137</v>
      </c>
      <c r="B27" s="54" t="s">
        <v>112</v>
      </c>
      <c r="C27" s="54">
        <v>14541</v>
      </c>
      <c r="E27" s="51" t="s">
        <v>18</v>
      </c>
      <c r="F27" s="51" t="s">
        <v>17</v>
      </c>
      <c r="G27" s="51" t="s">
        <v>16</v>
      </c>
      <c r="J27" s="51" t="s">
        <v>25</v>
      </c>
      <c r="K27" s="51" t="s">
        <v>16</v>
      </c>
      <c r="Q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" spans="1:17" ht="17.100000000000001" customHeight="1" x14ac:dyDescent="0.25">
      <c r="A28" s="51" t="s">
        <v>138</v>
      </c>
      <c r="B28" s="54" t="s">
        <v>112</v>
      </c>
      <c r="C28" s="54">
        <v>14541</v>
      </c>
      <c r="E28" s="51" t="s">
        <v>18</v>
      </c>
      <c r="F28" s="51" t="s">
        <v>17</v>
      </c>
      <c r="G28" s="51" t="s">
        <v>16</v>
      </c>
      <c r="J28" s="51" t="s">
        <v>25</v>
      </c>
      <c r="K28" s="51" t="s">
        <v>16</v>
      </c>
      <c r="Q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" spans="1:17" ht="17.100000000000001" customHeight="1" x14ac:dyDescent="0.25">
      <c r="A29" s="51" t="s">
        <v>139</v>
      </c>
      <c r="B29" s="51" t="s">
        <v>114</v>
      </c>
      <c r="C29" s="51">
        <v>14456</v>
      </c>
      <c r="E29" s="51" t="s">
        <v>18</v>
      </c>
      <c r="F29" s="51" t="s">
        <v>17</v>
      </c>
      <c r="G29" s="51" t="s">
        <v>16</v>
      </c>
      <c r="J29" s="51" t="s">
        <v>25</v>
      </c>
      <c r="K29" s="51" t="s">
        <v>104</v>
      </c>
      <c r="Q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" spans="1:17" ht="17.100000000000001" customHeight="1" x14ac:dyDescent="0.25">
      <c r="A30" s="51" t="s">
        <v>140</v>
      </c>
      <c r="B30" s="51" t="s">
        <v>114</v>
      </c>
      <c r="C30" s="51">
        <v>14456</v>
      </c>
      <c r="E30" s="51" t="s">
        <v>18</v>
      </c>
      <c r="F30" s="51" t="s">
        <v>17</v>
      </c>
      <c r="G30" s="51" t="s">
        <v>16</v>
      </c>
      <c r="J30" s="51" t="s">
        <v>32</v>
      </c>
      <c r="K30" s="51" t="s">
        <v>31</v>
      </c>
      <c r="Q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1" spans="1:17" ht="17.100000000000001" customHeight="1" x14ac:dyDescent="0.25">
      <c r="A31" s="51" t="s">
        <v>141</v>
      </c>
      <c r="B31" s="51" t="s">
        <v>114</v>
      </c>
      <c r="C31" s="51">
        <v>14456</v>
      </c>
      <c r="E31" s="51" t="s">
        <v>18</v>
      </c>
      <c r="F31" s="51" t="s">
        <v>17</v>
      </c>
      <c r="G31" s="51" t="s">
        <v>16</v>
      </c>
      <c r="J31" s="51" t="s">
        <v>25</v>
      </c>
      <c r="K31" s="51" t="s">
        <v>16</v>
      </c>
      <c r="Q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" spans="1:17" ht="17.100000000000001" customHeight="1" x14ac:dyDescent="0.25">
      <c r="A32" s="51" t="s">
        <v>142</v>
      </c>
      <c r="B32" s="51" t="s">
        <v>112</v>
      </c>
      <c r="C32" s="51">
        <v>14541</v>
      </c>
      <c r="E32" s="51" t="s">
        <v>18</v>
      </c>
      <c r="F32" s="51" t="s">
        <v>17</v>
      </c>
      <c r="G32" s="51" t="s">
        <v>16</v>
      </c>
      <c r="J32" s="51" t="s">
        <v>25</v>
      </c>
      <c r="K32" s="51" t="s">
        <v>16</v>
      </c>
      <c r="Q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" spans="1:17" ht="17.100000000000001" customHeight="1" x14ac:dyDescent="0.25">
      <c r="A33" s="51" t="s">
        <v>143</v>
      </c>
      <c r="B33" s="51" t="s">
        <v>112</v>
      </c>
      <c r="C33" s="51">
        <v>14541</v>
      </c>
      <c r="E33" s="51" t="s">
        <v>18</v>
      </c>
      <c r="F33" s="51" t="s">
        <v>17</v>
      </c>
      <c r="G33" s="51" t="s">
        <v>16</v>
      </c>
      <c r="J33" s="51" t="s">
        <v>25</v>
      </c>
      <c r="K33" s="51" t="s">
        <v>16</v>
      </c>
      <c r="Q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" spans="1:17" ht="17.100000000000001" customHeight="1" x14ac:dyDescent="0.25">
      <c r="A34" s="51" t="s">
        <v>144</v>
      </c>
      <c r="B34" s="51" t="s">
        <v>112</v>
      </c>
      <c r="C34" s="51">
        <v>14541</v>
      </c>
      <c r="E34" s="51" t="s">
        <v>18</v>
      </c>
      <c r="F34" s="51" t="s">
        <v>17</v>
      </c>
      <c r="G34" s="51" t="s">
        <v>16</v>
      </c>
      <c r="J34" s="51" t="s">
        <v>25</v>
      </c>
      <c r="K34" s="51" t="s">
        <v>16</v>
      </c>
      <c r="Q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" spans="1:17" ht="17.100000000000001" customHeight="1" x14ac:dyDescent="0.25">
      <c r="A35" s="51" t="s">
        <v>145</v>
      </c>
      <c r="B35" s="51" t="s">
        <v>112</v>
      </c>
      <c r="C35" s="51">
        <v>14541</v>
      </c>
      <c r="E35" s="51" t="s">
        <v>18</v>
      </c>
      <c r="F35" s="51" t="s">
        <v>17</v>
      </c>
      <c r="G35" s="51" t="s">
        <v>16</v>
      </c>
      <c r="J35" s="51" t="s">
        <v>18</v>
      </c>
      <c r="K35" s="51" t="s">
        <v>16</v>
      </c>
      <c r="Q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" spans="1:17" ht="17.100000000000001" customHeight="1" x14ac:dyDescent="0.25">
      <c r="A36" s="51" t="s">
        <v>146</v>
      </c>
      <c r="B36" s="51" t="s">
        <v>114</v>
      </c>
      <c r="C36" s="51">
        <v>14456</v>
      </c>
      <c r="E36" s="51" t="s">
        <v>18</v>
      </c>
      <c r="F36" s="51" t="s">
        <v>17</v>
      </c>
      <c r="G36" s="51" t="s">
        <v>16</v>
      </c>
      <c r="J36" s="51" t="s">
        <v>25</v>
      </c>
      <c r="K36" s="51" t="s">
        <v>16</v>
      </c>
      <c r="Q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" spans="1:17" ht="17.100000000000001" customHeight="1" x14ac:dyDescent="0.25">
      <c r="A37" s="51" t="s">
        <v>147</v>
      </c>
      <c r="B37" s="51" t="s">
        <v>114</v>
      </c>
      <c r="C37" s="51">
        <v>14456</v>
      </c>
      <c r="E37" s="51" t="s">
        <v>18</v>
      </c>
      <c r="F37" s="51" t="s">
        <v>17</v>
      </c>
      <c r="G37" s="51" t="s">
        <v>16</v>
      </c>
      <c r="J37" s="51" t="s">
        <v>25</v>
      </c>
      <c r="K37" s="51" t="s">
        <v>16</v>
      </c>
      <c r="Q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" spans="1:17" ht="17.100000000000001" customHeight="1" x14ac:dyDescent="0.25">
      <c r="A38" s="51" t="s">
        <v>148</v>
      </c>
      <c r="B38" s="51" t="s">
        <v>112</v>
      </c>
      <c r="C38" s="51">
        <v>14541</v>
      </c>
      <c r="E38" s="51" t="s">
        <v>18</v>
      </c>
      <c r="F38" s="51" t="s">
        <v>17</v>
      </c>
      <c r="G38" s="51" t="s">
        <v>16</v>
      </c>
      <c r="J38" s="51" t="s">
        <v>25</v>
      </c>
      <c r="K38" s="51" t="s">
        <v>16</v>
      </c>
      <c r="Q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" spans="1:17" ht="17.100000000000001" customHeight="1" x14ac:dyDescent="0.25">
      <c r="A39" s="51" t="s">
        <v>149</v>
      </c>
      <c r="B39" s="51" t="s">
        <v>114</v>
      </c>
      <c r="C39" s="51">
        <v>14456</v>
      </c>
      <c r="E39" s="51" t="s">
        <v>18</v>
      </c>
      <c r="F39" s="51" t="s">
        <v>17</v>
      </c>
      <c r="G39" s="51" t="s">
        <v>16</v>
      </c>
      <c r="J39" s="51" t="s">
        <v>25</v>
      </c>
      <c r="K39" s="51" t="s">
        <v>16</v>
      </c>
      <c r="Q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" spans="1:17" ht="17.100000000000001" customHeight="1" x14ac:dyDescent="0.25">
      <c r="A40" s="51" t="s">
        <v>150</v>
      </c>
      <c r="B40" s="51" t="s">
        <v>114</v>
      </c>
      <c r="C40" s="51">
        <v>14456</v>
      </c>
      <c r="E40" s="51" t="s">
        <v>18</v>
      </c>
      <c r="F40" s="51" t="s">
        <v>17</v>
      </c>
      <c r="G40" s="51" t="s">
        <v>16</v>
      </c>
      <c r="J40" s="51" t="s">
        <v>18</v>
      </c>
      <c r="K40" s="51" t="s">
        <v>104</v>
      </c>
      <c r="Q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" spans="1:17" ht="17.100000000000001" customHeight="1" x14ac:dyDescent="0.25">
      <c r="A41" s="51" t="s">
        <v>151</v>
      </c>
      <c r="B41" s="51" t="s">
        <v>112</v>
      </c>
      <c r="C41" s="51">
        <v>14541</v>
      </c>
      <c r="E41" s="51" t="s">
        <v>18</v>
      </c>
      <c r="F41" s="51" t="s">
        <v>17</v>
      </c>
      <c r="G41" s="51" t="s">
        <v>16</v>
      </c>
      <c r="J41" s="51" t="s">
        <v>25</v>
      </c>
      <c r="K41" s="51" t="s">
        <v>16</v>
      </c>
      <c r="Q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" spans="1:17" ht="17.100000000000001" customHeight="1" x14ac:dyDescent="0.25">
      <c r="A42" s="51" t="s">
        <v>152</v>
      </c>
      <c r="B42" s="51" t="s">
        <v>112</v>
      </c>
      <c r="C42" s="51">
        <v>14541</v>
      </c>
      <c r="E42" s="51" t="s">
        <v>18</v>
      </c>
      <c r="F42" s="51" t="s">
        <v>17</v>
      </c>
      <c r="G42" s="51" t="s">
        <v>16</v>
      </c>
      <c r="J42" s="51" t="s">
        <v>25</v>
      </c>
      <c r="K42" s="51" t="s">
        <v>16</v>
      </c>
      <c r="Q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" spans="1:17" ht="17.100000000000001" customHeight="1" x14ac:dyDescent="0.25">
      <c r="A43" s="51" t="s">
        <v>153</v>
      </c>
      <c r="B43" s="51" t="s">
        <v>112</v>
      </c>
      <c r="C43" s="51">
        <v>14541</v>
      </c>
      <c r="E43" s="51" t="s">
        <v>18</v>
      </c>
      <c r="F43" s="51" t="s">
        <v>17</v>
      </c>
      <c r="G43" s="51" t="s">
        <v>16</v>
      </c>
      <c r="J43" s="51" t="s">
        <v>18</v>
      </c>
      <c r="Q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" spans="1:17" ht="17.100000000000001" customHeight="1" x14ac:dyDescent="0.25">
      <c r="A44" s="51" t="s">
        <v>154</v>
      </c>
      <c r="B44" s="51" t="s">
        <v>112</v>
      </c>
      <c r="C44" s="51">
        <v>14541</v>
      </c>
      <c r="E44" s="51" t="s">
        <v>18</v>
      </c>
      <c r="F44" s="51" t="s">
        <v>17</v>
      </c>
      <c r="G44" s="51" t="s">
        <v>16</v>
      </c>
      <c r="J44" s="51" t="s">
        <v>32</v>
      </c>
      <c r="K44" s="51" t="s">
        <v>31</v>
      </c>
      <c r="Q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5" spans="1:17" ht="17.100000000000001" customHeight="1" x14ac:dyDescent="0.25">
      <c r="A45" s="51" t="s">
        <v>155</v>
      </c>
      <c r="B45" s="51" t="s">
        <v>112</v>
      </c>
      <c r="C45" s="51">
        <v>14541</v>
      </c>
      <c r="E45" s="51" t="s">
        <v>18</v>
      </c>
      <c r="F45" s="51" t="s">
        <v>17</v>
      </c>
      <c r="G45" s="51" t="s">
        <v>16</v>
      </c>
      <c r="J45" s="51" t="s">
        <v>25</v>
      </c>
      <c r="K45" s="51" t="s">
        <v>16</v>
      </c>
      <c r="Q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" spans="1:17" ht="17.100000000000001" customHeight="1" x14ac:dyDescent="0.25">
      <c r="A46" s="51" t="s">
        <v>156</v>
      </c>
      <c r="B46" s="51" t="s">
        <v>112</v>
      </c>
      <c r="C46" s="51">
        <v>14541</v>
      </c>
      <c r="E46" s="51" t="s">
        <v>18</v>
      </c>
      <c r="F46" s="51" t="s">
        <v>17</v>
      </c>
      <c r="G46" s="51" t="s">
        <v>16</v>
      </c>
      <c r="J46" s="51" t="s">
        <v>25</v>
      </c>
      <c r="K46" s="51" t="s">
        <v>16</v>
      </c>
      <c r="Q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" spans="1:17" ht="17.100000000000001" customHeight="1" x14ac:dyDescent="0.25">
      <c r="A47" s="51" t="s">
        <v>157</v>
      </c>
      <c r="B47" s="51" t="s">
        <v>112</v>
      </c>
      <c r="C47" s="51">
        <v>14541</v>
      </c>
      <c r="E47" s="51" t="s">
        <v>18</v>
      </c>
      <c r="F47" s="51" t="s">
        <v>17</v>
      </c>
      <c r="G47" s="51" t="s">
        <v>16</v>
      </c>
      <c r="J47" s="51" t="s">
        <v>25</v>
      </c>
      <c r="K47" s="51" t="s">
        <v>16</v>
      </c>
      <c r="Q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" spans="1:17" ht="17.100000000000001" customHeight="1" x14ac:dyDescent="0.25">
      <c r="A48" s="51" t="s">
        <v>158</v>
      </c>
      <c r="B48" s="51" t="s">
        <v>114</v>
      </c>
      <c r="C48" s="51">
        <v>14456</v>
      </c>
      <c r="E48" s="51" t="s">
        <v>18</v>
      </c>
      <c r="F48" s="51" t="s">
        <v>17</v>
      </c>
      <c r="G48" s="51" t="s">
        <v>16</v>
      </c>
      <c r="J48" s="51" t="s">
        <v>25</v>
      </c>
      <c r="K48" s="51" t="s">
        <v>16</v>
      </c>
      <c r="Q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" spans="1:17" ht="17.100000000000001" customHeight="1" x14ac:dyDescent="0.25">
      <c r="A49" s="51" t="s">
        <v>159</v>
      </c>
      <c r="B49" s="51" t="s">
        <v>114</v>
      </c>
      <c r="C49" s="51">
        <v>14456</v>
      </c>
      <c r="E49" s="51" t="s">
        <v>18</v>
      </c>
      <c r="F49" s="51" t="s">
        <v>17</v>
      </c>
      <c r="G49" s="51" t="s">
        <v>16</v>
      </c>
      <c r="J49" s="51" t="s">
        <v>25</v>
      </c>
      <c r="K49" s="51" t="s">
        <v>104</v>
      </c>
      <c r="Q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" spans="1:17" ht="17.100000000000001" customHeight="1" x14ac:dyDescent="0.25">
      <c r="A50" s="51" t="s">
        <v>160</v>
      </c>
      <c r="B50" s="51" t="s">
        <v>112</v>
      </c>
      <c r="C50" s="51">
        <v>14541</v>
      </c>
      <c r="E50" s="51" t="s">
        <v>18</v>
      </c>
      <c r="F50" s="51" t="s">
        <v>17</v>
      </c>
      <c r="G50" s="51" t="s">
        <v>16</v>
      </c>
      <c r="J50" s="51" t="s">
        <v>25</v>
      </c>
      <c r="K50" s="51" t="s">
        <v>16</v>
      </c>
      <c r="Q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" spans="1:17" ht="17.100000000000001" customHeight="1" x14ac:dyDescent="0.25">
      <c r="A51" s="51" t="s">
        <v>161</v>
      </c>
      <c r="B51" s="51" t="s">
        <v>114</v>
      </c>
      <c r="C51" s="51">
        <v>14456</v>
      </c>
      <c r="E51" s="51" t="s">
        <v>18</v>
      </c>
      <c r="F51" s="51" t="s">
        <v>17</v>
      </c>
      <c r="G51" s="51" t="s">
        <v>16</v>
      </c>
      <c r="J51" s="51" t="s">
        <v>25</v>
      </c>
      <c r="K51" s="51" t="s">
        <v>16</v>
      </c>
      <c r="Q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" spans="1:17" ht="17.100000000000001" customHeight="1" x14ac:dyDescent="0.25">
      <c r="A52" s="51" t="s">
        <v>162</v>
      </c>
      <c r="B52" s="51" t="s">
        <v>112</v>
      </c>
      <c r="C52" s="51">
        <v>14541</v>
      </c>
      <c r="E52" s="51" t="s">
        <v>18</v>
      </c>
      <c r="F52" s="51" t="s">
        <v>17</v>
      </c>
      <c r="G52" s="51" t="s">
        <v>16</v>
      </c>
      <c r="J52" s="51" t="s">
        <v>25</v>
      </c>
      <c r="K52" s="51" t="s">
        <v>16</v>
      </c>
      <c r="Q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" spans="1:17" ht="17.100000000000001" customHeight="1" x14ac:dyDescent="0.25">
      <c r="A53" s="51" t="s">
        <v>163</v>
      </c>
      <c r="B53" s="51" t="s">
        <v>114</v>
      </c>
      <c r="C53" s="51">
        <v>14456</v>
      </c>
      <c r="E53" s="51" t="s">
        <v>18</v>
      </c>
      <c r="F53" s="51" t="s">
        <v>17</v>
      </c>
      <c r="G53" s="51" t="s">
        <v>16</v>
      </c>
      <c r="J53" s="51" t="s">
        <v>18</v>
      </c>
      <c r="K53" s="51" t="s">
        <v>16</v>
      </c>
      <c r="Q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" spans="1:17" ht="17.100000000000001" customHeight="1" x14ac:dyDescent="0.25">
      <c r="A54" s="51" t="s">
        <v>164</v>
      </c>
      <c r="B54" s="51" t="s">
        <v>114</v>
      </c>
      <c r="C54" s="51">
        <v>14456</v>
      </c>
      <c r="E54" s="51" t="s">
        <v>18</v>
      </c>
      <c r="F54" s="51" t="s">
        <v>17</v>
      </c>
      <c r="G54" s="51" t="s">
        <v>16</v>
      </c>
      <c r="J54" s="51" t="s">
        <v>25</v>
      </c>
      <c r="K54" s="51" t="s">
        <v>16</v>
      </c>
      <c r="Q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" spans="1:17" ht="17.100000000000001" customHeight="1" x14ac:dyDescent="0.25">
      <c r="A55" s="51" t="s">
        <v>165</v>
      </c>
      <c r="B55" s="51" t="s">
        <v>112</v>
      </c>
      <c r="C55" s="51">
        <v>14541</v>
      </c>
      <c r="E55" s="51" t="s">
        <v>18</v>
      </c>
      <c r="F55" s="51" t="s">
        <v>17</v>
      </c>
      <c r="G55" s="51" t="s">
        <v>16</v>
      </c>
      <c r="J55" s="51" t="s">
        <v>18</v>
      </c>
      <c r="K55" s="51" t="s">
        <v>16</v>
      </c>
      <c r="Q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" spans="1:17" ht="17.100000000000001" customHeight="1" x14ac:dyDescent="0.25">
      <c r="A56" s="51" t="s">
        <v>166</v>
      </c>
      <c r="B56" s="51" t="s">
        <v>112</v>
      </c>
      <c r="C56" s="51">
        <v>14541</v>
      </c>
      <c r="E56" s="51" t="s">
        <v>18</v>
      </c>
      <c r="F56" s="51" t="s">
        <v>17</v>
      </c>
      <c r="G56" s="51" t="s">
        <v>16</v>
      </c>
      <c r="J56" s="51" t="s">
        <v>25</v>
      </c>
      <c r="K56" s="51" t="s">
        <v>16</v>
      </c>
      <c r="Q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" spans="1:17" ht="17.100000000000001" customHeight="1" x14ac:dyDescent="0.25">
      <c r="A57" s="51" t="s">
        <v>167</v>
      </c>
      <c r="B57" s="51" t="s">
        <v>114</v>
      </c>
      <c r="C57" s="51">
        <v>14456</v>
      </c>
      <c r="E57" s="51" t="s">
        <v>18</v>
      </c>
      <c r="F57" s="51" t="s">
        <v>17</v>
      </c>
      <c r="G57" s="51" t="s">
        <v>16</v>
      </c>
      <c r="J57" s="51" t="s">
        <v>25</v>
      </c>
      <c r="K57" s="51" t="s">
        <v>16</v>
      </c>
      <c r="Q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" spans="1:17" ht="17.100000000000001" customHeight="1" x14ac:dyDescent="0.25">
      <c r="A58" s="51" t="s">
        <v>168</v>
      </c>
      <c r="B58" s="51" t="s">
        <v>112</v>
      </c>
      <c r="C58" s="51">
        <v>14541</v>
      </c>
      <c r="E58" s="51" t="s">
        <v>18</v>
      </c>
      <c r="F58" s="51" t="s">
        <v>17</v>
      </c>
      <c r="G58" s="51" t="s">
        <v>16</v>
      </c>
      <c r="J58" s="51" t="s">
        <v>25</v>
      </c>
      <c r="K58" s="51" t="s">
        <v>16</v>
      </c>
      <c r="Q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" spans="1:17" ht="17.100000000000001" customHeight="1" x14ac:dyDescent="0.25">
      <c r="A59" s="51" t="s">
        <v>169</v>
      </c>
      <c r="B59" s="51" t="s">
        <v>112</v>
      </c>
      <c r="C59" s="51">
        <v>14541</v>
      </c>
      <c r="E59" s="51" t="s">
        <v>18</v>
      </c>
      <c r="F59" s="51" t="s">
        <v>17</v>
      </c>
      <c r="G59" s="51" t="s">
        <v>16</v>
      </c>
      <c r="J59" s="51" t="s">
        <v>25</v>
      </c>
      <c r="K59" s="51" t="s">
        <v>16</v>
      </c>
      <c r="Q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" spans="1:17" ht="17.100000000000001" customHeight="1" x14ac:dyDescent="0.25">
      <c r="A60" s="51" t="s">
        <v>170</v>
      </c>
      <c r="B60" s="51" t="s">
        <v>112</v>
      </c>
      <c r="C60" s="51">
        <v>14541</v>
      </c>
      <c r="E60" s="51" t="s">
        <v>18</v>
      </c>
      <c r="F60" s="51" t="s">
        <v>17</v>
      </c>
      <c r="G60" s="51" t="s">
        <v>16</v>
      </c>
      <c r="J60" s="51" t="s">
        <v>25</v>
      </c>
      <c r="K60" s="51" t="s">
        <v>16</v>
      </c>
      <c r="Q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" spans="1:17" ht="17.100000000000001" customHeight="1" x14ac:dyDescent="0.25">
      <c r="A61" s="51" t="s">
        <v>171</v>
      </c>
      <c r="B61" s="51" t="s">
        <v>114</v>
      </c>
      <c r="C61" s="51">
        <v>14456</v>
      </c>
      <c r="E61" s="51" t="s">
        <v>18</v>
      </c>
      <c r="F61" s="51" t="s">
        <v>17</v>
      </c>
      <c r="G61" s="51" t="s">
        <v>16</v>
      </c>
      <c r="J61" s="51" t="s">
        <v>18</v>
      </c>
      <c r="K61" s="51" t="s">
        <v>16</v>
      </c>
      <c r="Q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" spans="1:17" ht="17.100000000000001" customHeight="1" x14ac:dyDescent="0.25">
      <c r="A62" s="51" t="s">
        <v>172</v>
      </c>
      <c r="B62" s="51" t="s">
        <v>114</v>
      </c>
      <c r="C62" s="51">
        <v>14456</v>
      </c>
      <c r="E62" s="51" t="s">
        <v>18</v>
      </c>
      <c r="F62" s="51" t="s">
        <v>17</v>
      </c>
      <c r="G62" s="51" t="s">
        <v>16</v>
      </c>
      <c r="J62" s="51" t="s">
        <v>25</v>
      </c>
      <c r="K62" s="51" t="s">
        <v>16</v>
      </c>
      <c r="Q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" spans="1:17" ht="17.100000000000001" customHeight="1" x14ac:dyDescent="0.25">
      <c r="A63" s="51" t="s">
        <v>173</v>
      </c>
      <c r="B63" s="51" t="s">
        <v>112</v>
      </c>
      <c r="C63" s="51">
        <v>14541</v>
      </c>
      <c r="E63" s="51" t="s">
        <v>18</v>
      </c>
      <c r="F63" s="51" t="s">
        <v>17</v>
      </c>
      <c r="G63" s="51" t="s">
        <v>16</v>
      </c>
      <c r="J63" s="51" t="s">
        <v>25</v>
      </c>
      <c r="K63" s="51" t="s">
        <v>16</v>
      </c>
      <c r="Q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" spans="1:17" ht="17.100000000000001" customHeight="1" x14ac:dyDescent="0.25">
      <c r="A64" s="51" t="s">
        <v>174</v>
      </c>
      <c r="B64" s="51" t="s">
        <v>112</v>
      </c>
      <c r="C64" s="51">
        <v>14541</v>
      </c>
      <c r="E64" s="51" t="s">
        <v>18</v>
      </c>
      <c r="F64" s="51" t="s">
        <v>17</v>
      </c>
      <c r="G64" s="51" t="s">
        <v>16</v>
      </c>
      <c r="J64" s="51" t="s">
        <v>25</v>
      </c>
      <c r="K64" s="51" t="s">
        <v>16</v>
      </c>
      <c r="Q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" spans="1:17" ht="17.100000000000001" customHeight="1" x14ac:dyDescent="0.25">
      <c r="A65" s="51" t="s">
        <v>175</v>
      </c>
      <c r="B65" s="51" t="s">
        <v>112</v>
      </c>
      <c r="C65" s="51">
        <v>14541</v>
      </c>
      <c r="E65" s="51" t="s">
        <v>18</v>
      </c>
      <c r="F65" s="51" t="s">
        <v>17</v>
      </c>
      <c r="G65" s="51" t="s">
        <v>16</v>
      </c>
      <c r="J65" s="51" t="s">
        <v>25</v>
      </c>
      <c r="K65" s="51" t="s">
        <v>16</v>
      </c>
      <c r="Q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" spans="1:17" ht="17.100000000000001" customHeight="1" x14ac:dyDescent="0.25">
      <c r="A66" s="51" t="s">
        <v>176</v>
      </c>
      <c r="B66" s="51" t="s">
        <v>114</v>
      </c>
      <c r="C66" s="51">
        <v>14456</v>
      </c>
      <c r="E66" s="51" t="s">
        <v>18</v>
      </c>
      <c r="F66" s="51" t="s">
        <v>17</v>
      </c>
      <c r="G66" s="51" t="s">
        <v>16</v>
      </c>
      <c r="J66" s="51" t="s">
        <v>25</v>
      </c>
      <c r="K66" s="51" t="s">
        <v>16</v>
      </c>
      <c r="Q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" spans="1:17" ht="17.100000000000001" customHeight="1" x14ac:dyDescent="0.25">
      <c r="A67" s="51" t="s">
        <v>177</v>
      </c>
      <c r="B67" s="51" t="s">
        <v>112</v>
      </c>
      <c r="C67" s="51">
        <v>14541</v>
      </c>
      <c r="E67" s="51" t="s">
        <v>18</v>
      </c>
      <c r="F67" s="51" t="s">
        <v>17</v>
      </c>
      <c r="G67" s="51" t="s">
        <v>16</v>
      </c>
      <c r="J67" s="51" t="s">
        <v>25</v>
      </c>
      <c r="K67" s="51" t="s">
        <v>16</v>
      </c>
      <c r="Q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" spans="1:17" ht="17.100000000000001" customHeight="1" x14ac:dyDescent="0.25">
      <c r="A68" s="51" t="s">
        <v>178</v>
      </c>
      <c r="B68" s="51" t="s">
        <v>112</v>
      </c>
      <c r="C68" s="51">
        <v>14541</v>
      </c>
      <c r="E68" s="51" t="s">
        <v>18</v>
      </c>
      <c r="F68" s="51" t="s">
        <v>17</v>
      </c>
      <c r="G68" s="51" t="s">
        <v>16</v>
      </c>
      <c r="J68" s="51" t="s">
        <v>25</v>
      </c>
      <c r="K68" s="51" t="s">
        <v>16</v>
      </c>
      <c r="Q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" spans="1:17" ht="17.100000000000001" customHeight="1" x14ac:dyDescent="0.25">
      <c r="A69" s="51" t="s">
        <v>179</v>
      </c>
      <c r="B69" s="51" t="s">
        <v>112</v>
      </c>
      <c r="C69" s="51">
        <v>14541</v>
      </c>
      <c r="E69" s="51" t="s">
        <v>18</v>
      </c>
      <c r="F69" s="51" t="s">
        <v>17</v>
      </c>
      <c r="G69" s="51" t="s">
        <v>16</v>
      </c>
      <c r="J69" s="51" t="s">
        <v>25</v>
      </c>
      <c r="K69" s="51" t="s">
        <v>16</v>
      </c>
      <c r="Q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" spans="1:17" ht="17.100000000000001" customHeight="1" x14ac:dyDescent="0.25">
      <c r="A70" s="51" t="s">
        <v>180</v>
      </c>
      <c r="B70" s="51" t="s">
        <v>112</v>
      </c>
      <c r="C70" s="51">
        <v>14541</v>
      </c>
      <c r="E70" s="51" t="s">
        <v>18</v>
      </c>
      <c r="F70" s="51" t="s">
        <v>17</v>
      </c>
      <c r="G70" s="51" t="s">
        <v>16</v>
      </c>
      <c r="J70" s="51" t="s">
        <v>18</v>
      </c>
      <c r="K70" s="51" t="s">
        <v>16</v>
      </c>
      <c r="Q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" spans="1:17" ht="17.100000000000001" customHeight="1" x14ac:dyDescent="0.25">
      <c r="A71" s="51" t="s">
        <v>181</v>
      </c>
      <c r="B71" s="51" t="s">
        <v>114</v>
      </c>
      <c r="C71" s="51">
        <v>14456</v>
      </c>
      <c r="E71" s="51" t="s">
        <v>18</v>
      </c>
      <c r="F71" s="51" t="s">
        <v>17</v>
      </c>
      <c r="G71" s="51" t="s">
        <v>16</v>
      </c>
      <c r="J71" s="51" t="s">
        <v>32</v>
      </c>
      <c r="K71" s="51" t="s">
        <v>31</v>
      </c>
      <c r="Q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2" spans="1:17" ht="17.100000000000001" customHeight="1" x14ac:dyDescent="0.25">
      <c r="A72" s="51" t="s">
        <v>182</v>
      </c>
      <c r="B72" s="51" t="s">
        <v>114</v>
      </c>
      <c r="C72" s="51">
        <v>14456</v>
      </c>
      <c r="E72" s="51" t="s">
        <v>18</v>
      </c>
      <c r="F72" s="51" t="s">
        <v>17</v>
      </c>
      <c r="G72" s="51" t="s">
        <v>16</v>
      </c>
      <c r="J72" s="51" t="s">
        <v>32</v>
      </c>
      <c r="K72" s="51" t="s">
        <v>31</v>
      </c>
      <c r="Q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3" spans="1:17" ht="17.100000000000001" customHeight="1" x14ac:dyDescent="0.25">
      <c r="A73" s="51" t="s">
        <v>183</v>
      </c>
      <c r="B73" s="51" t="s">
        <v>112</v>
      </c>
      <c r="C73" s="51">
        <v>14541</v>
      </c>
      <c r="E73" s="51" t="s">
        <v>18</v>
      </c>
      <c r="F73" s="51" t="s">
        <v>17</v>
      </c>
      <c r="G73" s="51" t="s">
        <v>16</v>
      </c>
      <c r="J73" s="51" t="s">
        <v>25</v>
      </c>
      <c r="K73" s="51" t="s">
        <v>16</v>
      </c>
      <c r="Q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" spans="1:17" ht="17.100000000000001" customHeight="1" x14ac:dyDescent="0.25">
      <c r="A74" s="51" t="s">
        <v>184</v>
      </c>
      <c r="B74" s="51" t="s">
        <v>114</v>
      </c>
      <c r="C74" s="51">
        <v>14456</v>
      </c>
      <c r="E74" s="51" t="s">
        <v>18</v>
      </c>
      <c r="F74" s="51" t="s">
        <v>17</v>
      </c>
      <c r="G74" s="51" t="s">
        <v>16</v>
      </c>
      <c r="J74" s="51" t="s">
        <v>25</v>
      </c>
      <c r="K74" s="51" t="s">
        <v>31</v>
      </c>
      <c r="Q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" spans="1:17" ht="17.100000000000001" customHeight="1" x14ac:dyDescent="0.25">
      <c r="A75" s="51" t="s">
        <v>185</v>
      </c>
      <c r="B75" s="51" t="s">
        <v>112</v>
      </c>
      <c r="C75" s="51">
        <v>14541</v>
      </c>
      <c r="E75" s="51" t="s">
        <v>18</v>
      </c>
      <c r="F75" s="51" t="s">
        <v>17</v>
      </c>
      <c r="G75" s="51" t="s">
        <v>16</v>
      </c>
      <c r="J75" s="51" t="s">
        <v>32</v>
      </c>
      <c r="K75" s="51" t="s">
        <v>31</v>
      </c>
      <c r="Q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" spans="1:17" ht="17.100000000000001" customHeight="1" x14ac:dyDescent="0.25">
      <c r="A76" s="51" t="s">
        <v>186</v>
      </c>
      <c r="B76" s="51" t="s">
        <v>112</v>
      </c>
      <c r="C76" s="51">
        <v>14541</v>
      </c>
      <c r="E76" s="51" t="s">
        <v>18</v>
      </c>
      <c r="F76" s="51" t="s">
        <v>17</v>
      </c>
      <c r="G76" s="51" t="s">
        <v>16</v>
      </c>
      <c r="J76" s="51" t="s">
        <v>18</v>
      </c>
      <c r="K76" s="51" t="s">
        <v>16</v>
      </c>
      <c r="Q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" spans="1:17" ht="17.100000000000001" customHeight="1" x14ac:dyDescent="0.25">
      <c r="A77" s="51" t="s">
        <v>187</v>
      </c>
      <c r="B77" s="51" t="s">
        <v>112</v>
      </c>
      <c r="C77" s="51">
        <v>14541</v>
      </c>
      <c r="E77" s="51" t="s">
        <v>18</v>
      </c>
      <c r="F77" s="51" t="s">
        <v>17</v>
      </c>
      <c r="G77" s="51" t="s">
        <v>16</v>
      </c>
      <c r="J77" s="51" t="s">
        <v>25</v>
      </c>
      <c r="K77" s="51" t="s">
        <v>16</v>
      </c>
      <c r="Q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8" spans="1:17" ht="17.100000000000001" customHeight="1" x14ac:dyDescent="0.25">
      <c r="A78" s="51" t="s">
        <v>188</v>
      </c>
      <c r="B78" s="51" t="s">
        <v>112</v>
      </c>
      <c r="C78" s="51">
        <v>14541</v>
      </c>
      <c r="E78" s="51" t="s">
        <v>18</v>
      </c>
      <c r="F78" s="51" t="s">
        <v>17</v>
      </c>
      <c r="G78" s="51" t="s">
        <v>16</v>
      </c>
      <c r="J78" s="51" t="s">
        <v>32</v>
      </c>
      <c r="K78" s="51" t="s">
        <v>31</v>
      </c>
      <c r="Q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" spans="1:17" ht="17.100000000000001" customHeight="1" x14ac:dyDescent="0.25">
      <c r="A79" s="51" t="s">
        <v>189</v>
      </c>
      <c r="B79" s="51" t="s">
        <v>112</v>
      </c>
      <c r="C79" s="51">
        <v>14541</v>
      </c>
      <c r="E79" s="51" t="s">
        <v>18</v>
      </c>
      <c r="F79" s="51" t="s">
        <v>17</v>
      </c>
      <c r="G79" s="51" t="s">
        <v>16</v>
      </c>
      <c r="J79" s="51" t="s">
        <v>18</v>
      </c>
      <c r="K79" s="51" t="s">
        <v>16</v>
      </c>
      <c r="Q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" spans="1:17" ht="17.100000000000001" customHeight="1" x14ac:dyDescent="0.25">
      <c r="A80" s="51" t="s">
        <v>190</v>
      </c>
      <c r="B80" s="51" t="s">
        <v>114</v>
      </c>
      <c r="C80" s="51">
        <v>14456</v>
      </c>
      <c r="E80" s="51" t="s">
        <v>18</v>
      </c>
      <c r="F80" s="51" t="s">
        <v>17</v>
      </c>
      <c r="G80" s="51" t="s">
        <v>16</v>
      </c>
      <c r="J80" s="51" t="s">
        <v>32</v>
      </c>
      <c r="K80" s="51" t="s">
        <v>31</v>
      </c>
      <c r="Q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" spans="1:17" ht="17.100000000000001" customHeight="1" x14ac:dyDescent="0.25">
      <c r="A81" s="51" t="s">
        <v>177</v>
      </c>
      <c r="B81" s="51" t="s">
        <v>112</v>
      </c>
      <c r="C81" s="51">
        <v>14541</v>
      </c>
      <c r="E81" s="51" t="s">
        <v>18</v>
      </c>
      <c r="F81" s="51" t="s">
        <v>17</v>
      </c>
      <c r="G81" s="51" t="s">
        <v>16</v>
      </c>
      <c r="J81" s="51" t="s">
        <v>25</v>
      </c>
      <c r="K81" s="51" t="s">
        <v>16</v>
      </c>
      <c r="Q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2" spans="1:17" ht="17.100000000000001" customHeight="1" x14ac:dyDescent="0.25">
      <c r="A82" s="51" t="s">
        <v>191</v>
      </c>
      <c r="B82" s="51" t="s">
        <v>114</v>
      </c>
      <c r="C82" s="51">
        <v>14456</v>
      </c>
      <c r="E82" s="51" t="s">
        <v>18</v>
      </c>
      <c r="F82" s="51" t="s">
        <v>17</v>
      </c>
      <c r="G82" s="51" t="s">
        <v>16</v>
      </c>
      <c r="J82" s="51" t="s">
        <v>25</v>
      </c>
      <c r="K82" s="51" t="s">
        <v>16</v>
      </c>
      <c r="Q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" spans="1:17" ht="17.100000000000001" customHeight="1" x14ac:dyDescent="0.25">
      <c r="A83" s="51" t="s">
        <v>192</v>
      </c>
      <c r="B83" s="51" t="s">
        <v>114</v>
      </c>
      <c r="C83" s="51">
        <v>14456</v>
      </c>
      <c r="E83" s="51" t="s">
        <v>18</v>
      </c>
      <c r="F83" s="51" t="s">
        <v>17</v>
      </c>
      <c r="G83" s="51" t="s">
        <v>16</v>
      </c>
      <c r="J83" s="51" t="s">
        <v>25</v>
      </c>
      <c r="K83" s="51" t="s">
        <v>16</v>
      </c>
      <c r="Q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4" spans="1:17" ht="17.100000000000001" customHeight="1" x14ac:dyDescent="0.25">
      <c r="A84" s="51" t="s">
        <v>193</v>
      </c>
      <c r="B84" s="51" t="s">
        <v>114</v>
      </c>
      <c r="C84" s="51">
        <v>14456</v>
      </c>
      <c r="E84" s="51" t="s">
        <v>18</v>
      </c>
      <c r="F84" s="51" t="s">
        <v>17</v>
      </c>
      <c r="G84" s="51" t="s">
        <v>16</v>
      </c>
      <c r="J84" s="51" t="s">
        <v>32</v>
      </c>
      <c r="K84" s="51" t="s">
        <v>31</v>
      </c>
      <c r="Q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" spans="1:17" ht="17.100000000000001" customHeight="1" x14ac:dyDescent="0.25">
      <c r="A85" s="51" t="s">
        <v>194</v>
      </c>
      <c r="B85" s="51" t="s">
        <v>112</v>
      </c>
      <c r="C85" s="51">
        <v>14541</v>
      </c>
      <c r="E85" s="51" t="s">
        <v>18</v>
      </c>
      <c r="F85" s="51" t="s">
        <v>17</v>
      </c>
      <c r="G85" s="51" t="s">
        <v>16</v>
      </c>
      <c r="J85" s="51" t="s">
        <v>25</v>
      </c>
      <c r="K85" s="51" t="s">
        <v>16</v>
      </c>
      <c r="Q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" spans="1:17" ht="17.100000000000001" customHeight="1" x14ac:dyDescent="0.25">
      <c r="A86" s="51" t="s">
        <v>195</v>
      </c>
      <c r="B86" s="51" t="s">
        <v>112</v>
      </c>
      <c r="C86" s="51">
        <v>14541</v>
      </c>
      <c r="E86" s="51" t="s">
        <v>18</v>
      </c>
      <c r="F86" s="51" t="s">
        <v>17</v>
      </c>
      <c r="G86" s="51" t="s">
        <v>16</v>
      </c>
      <c r="J86" s="51" t="s">
        <v>25</v>
      </c>
      <c r="K86" s="51" t="s">
        <v>16</v>
      </c>
      <c r="Q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7" spans="1:17" ht="17.100000000000001" customHeight="1" x14ac:dyDescent="0.25">
      <c r="A87" s="51" t="s">
        <v>196</v>
      </c>
      <c r="B87" s="51" t="s">
        <v>114</v>
      </c>
      <c r="C87" s="51">
        <v>14456</v>
      </c>
      <c r="E87" s="51" t="s">
        <v>18</v>
      </c>
      <c r="F87" s="51" t="s">
        <v>17</v>
      </c>
      <c r="G87" s="51" t="s">
        <v>16</v>
      </c>
      <c r="J87" s="51" t="s">
        <v>25</v>
      </c>
      <c r="K87" s="51" t="s">
        <v>16</v>
      </c>
      <c r="Q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8" spans="1:17" ht="17.100000000000001" customHeight="1" x14ac:dyDescent="0.25">
      <c r="A88" s="51" t="s">
        <v>197</v>
      </c>
      <c r="B88" s="51" t="s">
        <v>112</v>
      </c>
      <c r="C88" s="51">
        <v>14541</v>
      </c>
      <c r="E88" s="51" t="s">
        <v>18</v>
      </c>
      <c r="F88" s="51" t="s">
        <v>17</v>
      </c>
      <c r="G88" s="51" t="s">
        <v>16</v>
      </c>
      <c r="J88" s="51" t="s">
        <v>18</v>
      </c>
      <c r="K88" s="51" t="s">
        <v>16</v>
      </c>
      <c r="Q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" spans="1:17" ht="17.100000000000001" customHeight="1" x14ac:dyDescent="0.25">
      <c r="A89" s="51" t="s">
        <v>198</v>
      </c>
      <c r="B89" s="51" t="s">
        <v>112</v>
      </c>
      <c r="C89" s="51">
        <v>14541</v>
      </c>
      <c r="E89" s="51" t="s">
        <v>18</v>
      </c>
      <c r="F89" s="51" t="s">
        <v>17</v>
      </c>
      <c r="G89" s="51" t="s">
        <v>16</v>
      </c>
      <c r="J89" s="51" t="s">
        <v>18</v>
      </c>
      <c r="K89" s="51" t="s">
        <v>16</v>
      </c>
      <c r="Q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0" spans="1:17" ht="17.100000000000001" customHeight="1" x14ac:dyDescent="0.25">
      <c r="A90" s="51" t="s">
        <v>199</v>
      </c>
      <c r="B90" s="51" t="s">
        <v>114</v>
      </c>
      <c r="C90" s="51">
        <v>14456</v>
      </c>
      <c r="E90" s="51" t="s">
        <v>18</v>
      </c>
      <c r="F90" s="51" t="s">
        <v>17</v>
      </c>
      <c r="G90" s="51" t="s">
        <v>16</v>
      </c>
      <c r="J90" s="51" t="s">
        <v>32</v>
      </c>
      <c r="K90" s="51" t="s">
        <v>31</v>
      </c>
      <c r="Q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" spans="1:17" ht="17.100000000000001" customHeight="1" x14ac:dyDescent="0.25">
      <c r="A91" s="51" t="s">
        <v>200</v>
      </c>
      <c r="B91" s="51" t="s">
        <v>114</v>
      </c>
      <c r="C91" s="51">
        <v>14456</v>
      </c>
      <c r="E91" s="51" t="s">
        <v>18</v>
      </c>
      <c r="F91" s="51" t="s">
        <v>17</v>
      </c>
      <c r="G91" s="51" t="s">
        <v>16</v>
      </c>
      <c r="J91" s="51" t="s">
        <v>25</v>
      </c>
      <c r="K91" s="51" t="s">
        <v>16</v>
      </c>
      <c r="Q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2" spans="1:17" ht="17.100000000000001" customHeight="1" x14ac:dyDescent="0.25">
      <c r="A92" s="51" t="s">
        <v>201</v>
      </c>
      <c r="B92" s="51" t="s">
        <v>112</v>
      </c>
      <c r="C92" s="51">
        <v>14541</v>
      </c>
      <c r="E92" s="51" t="s">
        <v>18</v>
      </c>
      <c r="F92" s="51" t="s">
        <v>17</v>
      </c>
      <c r="G92" s="51" t="s">
        <v>16</v>
      </c>
      <c r="J92" s="51" t="s">
        <v>25</v>
      </c>
      <c r="K92" s="51" t="s">
        <v>16</v>
      </c>
      <c r="Q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" spans="1:17" ht="17.100000000000001" customHeight="1" x14ac:dyDescent="0.25">
      <c r="A93" s="51" t="s">
        <v>202</v>
      </c>
      <c r="B93" s="51" t="s">
        <v>114</v>
      </c>
      <c r="C93" s="51">
        <v>14456</v>
      </c>
      <c r="E93" s="51" t="s">
        <v>18</v>
      </c>
      <c r="F93" s="51" t="s">
        <v>17</v>
      </c>
      <c r="G93" s="51" t="s">
        <v>16</v>
      </c>
      <c r="J93" s="51" t="s">
        <v>18</v>
      </c>
      <c r="K93" s="51" t="s">
        <v>31</v>
      </c>
      <c r="Q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" spans="1:17" ht="17.100000000000001" customHeight="1" x14ac:dyDescent="0.25">
      <c r="A94" s="51" t="s">
        <v>203</v>
      </c>
      <c r="B94" s="51" t="s">
        <v>112</v>
      </c>
      <c r="C94" s="51">
        <v>14541</v>
      </c>
      <c r="E94" s="51" t="s">
        <v>18</v>
      </c>
      <c r="F94" s="51" t="s">
        <v>17</v>
      </c>
      <c r="G94" s="51" t="s">
        <v>16</v>
      </c>
      <c r="J94" s="51" t="s">
        <v>25</v>
      </c>
      <c r="K94" s="51" t="s">
        <v>16</v>
      </c>
      <c r="Q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" spans="1:17" ht="17.100000000000001" customHeight="1" x14ac:dyDescent="0.25">
      <c r="A95" s="51" t="s">
        <v>204</v>
      </c>
      <c r="B95" s="51" t="s">
        <v>114</v>
      </c>
      <c r="C95" s="51">
        <v>14456</v>
      </c>
      <c r="E95" s="51" t="s">
        <v>18</v>
      </c>
      <c r="F95" s="51" t="s">
        <v>17</v>
      </c>
      <c r="G95" s="51" t="s">
        <v>16</v>
      </c>
      <c r="J95" s="51" t="s">
        <v>25</v>
      </c>
      <c r="K95" s="51" t="s">
        <v>16</v>
      </c>
      <c r="Q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6" spans="1:17" ht="17.100000000000001" customHeight="1" x14ac:dyDescent="0.25">
      <c r="A96" s="51" t="s">
        <v>205</v>
      </c>
      <c r="B96" s="51" t="s">
        <v>112</v>
      </c>
      <c r="C96" s="51">
        <v>14541</v>
      </c>
      <c r="E96" s="51" t="s">
        <v>18</v>
      </c>
      <c r="F96" s="51" t="s">
        <v>17</v>
      </c>
      <c r="G96" s="51" t="s">
        <v>16</v>
      </c>
      <c r="J96" s="51" t="s">
        <v>32</v>
      </c>
      <c r="K96" s="51" t="s">
        <v>31</v>
      </c>
      <c r="Q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" spans="1:17" ht="17.100000000000001" customHeight="1" x14ac:dyDescent="0.25">
      <c r="A97" s="51" t="s">
        <v>206</v>
      </c>
      <c r="B97" s="51" t="s">
        <v>114</v>
      </c>
      <c r="C97" s="51">
        <v>14456</v>
      </c>
      <c r="E97" s="51" t="s">
        <v>18</v>
      </c>
      <c r="F97" s="51" t="s">
        <v>17</v>
      </c>
      <c r="G97" s="51" t="s">
        <v>16</v>
      </c>
      <c r="J97" s="51" t="s">
        <v>18</v>
      </c>
      <c r="K97" s="51" t="s">
        <v>16</v>
      </c>
      <c r="Q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8" spans="1:17" ht="17.100000000000001" customHeight="1" x14ac:dyDescent="0.25">
      <c r="A98" s="51" t="s">
        <v>207</v>
      </c>
      <c r="B98" s="51" t="s">
        <v>114</v>
      </c>
      <c r="C98" s="51">
        <v>14456</v>
      </c>
      <c r="E98" s="51" t="s">
        <v>18</v>
      </c>
      <c r="F98" s="51" t="s">
        <v>17</v>
      </c>
      <c r="G98" s="51" t="s">
        <v>16</v>
      </c>
      <c r="J98" s="51" t="s">
        <v>18</v>
      </c>
      <c r="K98" s="51" t="s">
        <v>16</v>
      </c>
      <c r="Q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9" spans="1:17" ht="17.100000000000001" customHeight="1" x14ac:dyDescent="0.25">
      <c r="A99" s="51" t="s">
        <v>208</v>
      </c>
      <c r="B99" s="51" t="s">
        <v>114</v>
      </c>
      <c r="C99" s="51">
        <v>14456</v>
      </c>
      <c r="E99" s="51" t="s">
        <v>18</v>
      </c>
      <c r="F99" s="51" t="s">
        <v>17</v>
      </c>
      <c r="G99" s="51" t="s">
        <v>16</v>
      </c>
      <c r="J99" s="51" t="s">
        <v>18</v>
      </c>
      <c r="K99" s="51" t="s">
        <v>16</v>
      </c>
      <c r="Q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0" spans="1:17" ht="17.100000000000001" customHeight="1" x14ac:dyDescent="0.25">
      <c r="A100" s="51" t="s">
        <v>209</v>
      </c>
      <c r="B100" s="51" t="s">
        <v>114</v>
      </c>
      <c r="C100" s="51">
        <v>14456</v>
      </c>
      <c r="E100" s="51" t="s">
        <v>18</v>
      </c>
      <c r="F100" s="51" t="s">
        <v>17</v>
      </c>
      <c r="G100" s="51" t="s">
        <v>16</v>
      </c>
      <c r="J100" s="51" t="s">
        <v>25</v>
      </c>
      <c r="K100" s="51" t="s">
        <v>16</v>
      </c>
      <c r="Q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1" spans="1:17" ht="17.100000000000001" customHeight="1" x14ac:dyDescent="0.25">
      <c r="A101" s="51" t="s">
        <v>210</v>
      </c>
      <c r="B101" s="51" t="s">
        <v>114</v>
      </c>
      <c r="C101" s="51">
        <v>14456</v>
      </c>
      <c r="E101" s="51" t="s">
        <v>18</v>
      </c>
      <c r="F101" s="51" t="s">
        <v>17</v>
      </c>
      <c r="G101" s="51" t="s">
        <v>16</v>
      </c>
      <c r="J101" s="51" t="s">
        <v>25</v>
      </c>
      <c r="K101" s="51" t="s">
        <v>16</v>
      </c>
      <c r="Q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2" spans="1:17" ht="17.100000000000001" customHeight="1" x14ac:dyDescent="0.25">
      <c r="A102" s="51" t="s">
        <v>211</v>
      </c>
      <c r="B102" s="51" t="s">
        <v>112</v>
      </c>
      <c r="C102" s="51">
        <v>14541</v>
      </c>
      <c r="E102" s="51" t="s">
        <v>18</v>
      </c>
      <c r="F102" s="51" t="s">
        <v>17</v>
      </c>
      <c r="G102" s="51" t="s">
        <v>16</v>
      </c>
      <c r="J102" s="51" t="s">
        <v>25</v>
      </c>
      <c r="K102" s="51" t="s">
        <v>16</v>
      </c>
      <c r="Q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" spans="1:17" ht="17.100000000000001" customHeight="1" x14ac:dyDescent="0.25">
      <c r="A103" s="51" t="s">
        <v>212</v>
      </c>
      <c r="B103" s="51" t="s">
        <v>114</v>
      </c>
      <c r="C103" s="51">
        <v>14456</v>
      </c>
      <c r="E103" s="51" t="s">
        <v>18</v>
      </c>
      <c r="F103" s="51" t="s">
        <v>17</v>
      </c>
      <c r="G103" s="51" t="s">
        <v>16</v>
      </c>
      <c r="J103" s="51" t="s">
        <v>25</v>
      </c>
      <c r="K103" s="51" t="s">
        <v>16</v>
      </c>
      <c r="Q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4" spans="1:17" ht="17.100000000000001" customHeight="1" x14ac:dyDescent="0.25">
      <c r="A104" s="51" t="s">
        <v>213</v>
      </c>
      <c r="B104" s="51" t="s">
        <v>112</v>
      </c>
      <c r="C104" s="51">
        <v>14541</v>
      </c>
      <c r="E104" s="51" t="s">
        <v>18</v>
      </c>
      <c r="F104" s="51" t="s">
        <v>17</v>
      </c>
      <c r="G104" s="51" t="s">
        <v>16</v>
      </c>
      <c r="J104" s="51" t="s">
        <v>25</v>
      </c>
      <c r="K104" s="51" t="s">
        <v>16</v>
      </c>
      <c r="Q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5" spans="1:17" ht="17.100000000000001" customHeight="1" x14ac:dyDescent="0.25">
      <c r="A105" s="51" t="s">
        <v>214</v>
      </c>
      <c r="B105" s="51" t="s">
        <v>112</v>
      </c>
      <c r="C105" s="51">
        <v>14541</v>
      </c>
      <c r="E105" s="51" t="s">
        <v>18</v>
      </c>
      <c r="F105" s="51" t="s">
        <v>17</v>
      </c>
      <c r="G105" s="51" t="s">
        <v>16</v>
      </c>
      <c r="J105" s="51" t="s">
        <v>18</v>
      </c>
      <c r="K105" s="51" t="s">
        <v>16</v>
      </c>
      <c r="Q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6" spans="1:17" ht="17.100000000000001" customHeight="1" x14ac:dyDescent="0.25">
      <c r="A106" s="51" t="s">
        <v>215</v>
      </c>
      <c r="B106" s="51" t="s">
        <v>112</v>
      </c>
      <c r="C106" s="51">
        <v>14541</v>
      </c>
      <c r="E106" s="51" t="s">
        <v>18</v>
      </c>
      <c r="F106" s="51" t="s">
        <v>17</v>
      </c>
      <c r="G106" s="51" t="s">
        <v>16</v>
      </c>
      <c r="J106" s="51" t="s">
        <v>18</v>
      </c>
      <c r="K106" s="51" t="s">
        <v>31</v>
      </c>
      <c r="Q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7" spans="1:17" ht="17.100000000000001" customHeight="1" x14ac:dyDescent="0.25">
      <c r="A107" s="51" t="s">
        <v>216</v>
      </c>
      <c r="B107" s="51" t="s">
        <v>112</v>
      </c>
      <c r="C107" s="51">
        <v>14541</v>
      </c>
      <c r="E107" s="51" t="s">
        <v>18</v>
      </c>
      <c r="F107" s="51" t="s">
        <v>17</v>
      </c>
      <c r="G107" s="51" t="s">
        <v>16</v>
      </c>
      <c r="J107" s="51" t="s">
        <v>25</v>
      </c>
      <c r="K107" s="51" t="s">
        <v>16</v>
      </c>
      <c r="Q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8" spans="1:17" ht="17.100000000000001" customHeight="1" x14ac:dyDescent="0.25">
      <c r="A108" s="51" t="s">
        <v>217</v>
      </c>
      <c r="B108" s="51" t="s">
        <v>114</v>
      </c>
      <c r="C108" s="51">
        <v>14456</v>
      </c>
      <c r="E108" s="51" t="s">
        <v>18</v>
      </c>
      <c r="F108" s="51" t="s">
        <v>17</v>
      </c>
      <c r="G108" s="51" t="s">
        <v>16</v>
      </c>
      <c r="J108" s="51" t="s">
        <v>25</v>
      </c>
      <c r="K108" s="51" t="s">
        <v>19</v>
      </c>
      <c r="Q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9" spans="1:17" ht="17.100000000000001" customHeight="1" x14ac:dyDescent="0.25">
      <c r="A109" s="51" t="s">
        <v>218</v>
      </c>
      <c r="B109" s="51" t="s">
        <v>114</v>
      </c>
      <c r="C109" s="51">
        <v>14456</v>
      </c>
      <c r="E109" s="51" t="s">
        <v>18</v>
      </c>
      <c r="F109" s="51" t="s">
        <v>17</v>
      </c>
      <c r="G109" s="51" t="s">
        <v>16</v>
      </c>
      <c r="J109" s="51" t="s">
        <v>25</v>
      </c>
      <c r="K109" s="51" t="s">
        <v>16</v>
      </c>
      <c r="Q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0" spans="1:17" ht="17.100000000000001" customHeight="1" x14ac:dyDescent="0.25">
      <c r="A110" s="51" t="s">
        <v>219</v>
      </c>
      <c r="B110" s="51" t="s">
        <v>114</v>
      </c>
      <c r="C110" s="51">
        <v>14456</v>
      </c>
      <c r="E110" s="51" t="s">
        <v>18</v>
      </c>
      <c r="F110" s="51" t="s">
        <v>17</v>
      </c>
      <c r="G110" s="51" t="s">
        <v>16</v>
      </c>
      <c r="J110" s="51" t="s">
        <v>25</v>
      </c>
      <c r="K110" s="51" t="s">
        <v>16</v>
      </c>
      <c r="Q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1" spans="1:17" ht="17.100000000000001" customHeight="1" x14ac:dyDescent="0.25">
      <c r="A111" s="51" t="s">
        <v>220</v>
      </c>
      <c r="B111" s="51" t="s">
        <v>114</v>
      </c>
      <c r="C111" s="51">
        <v>14456</v>
      </c>
      <c r="E111" s="51" t="s">
        <v>18</v>
      </c>
      <c r="F111" s="51" t="s">
        <v>17</v>
      </c>
      <c r="G111" s="51" t="s">
        <v>16</v>
      </c>
      <c r="J111" s="51" t="s">
        <v>18</v>
      </c>
      <c r="K111" s="51" t="s">
        <v>16</v>
      </c>
      <c r="Q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2" spans="1:17" ht="17.100000000000001" customHeight="1" x14ac:dyDescent="0.25">
      <c r="A112" s="51" t="s">
        <v>221</v>
      </c>
      <c r="B112" s="51" t="s">
        <v>112</v>
      </c>
      <c r="C112" s="51">
        <v>14541</v>
      </c>
      <c r="E112" s="51" t="s">
        <v>18</v>
      </c>
      <c r="F112" s="51" t="s">
        <v>17</v>
      </c>
      <c r="G112" s="51" t="s">
        <v>16</v>
      </c>
      <c r="J112" s="51" t="s">
        <v>25</v>
      </c>
      <c r="K112" s="51" t="s">
        <v>16</v>
      </c>
      <c r="Q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" spans="1:17" ht="17.100000000000001" customHeight="1" x14ac:dyDescent="0.25">
      <c r="A113" s="51" t="s">
        <v>222</v>
      </c>
      <c r="B113" s="51" t="s">
        <v>112</v>
      </c>
      <c r="C113" s="51">
        <v>14541</v>
      </c>
      <c r="E113" s="51" t="s">
        <v>18</v>
      </c>
      <c r="F113" s="51" t="s">
        <v>17</v>
      </c>
      <c r="G113" s="51" t="s">
        <v>16</v>
      </c>
      <c r="J113" s="51" t="s">
        <v>25</v>
      </c>
      <c r="K113" s="51" t="s">
        <v>16</v>
      </c>
      <c r="Q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4" spans="1:17" ht="17.100000000000001" customHeight="1" x14ac:dyDescent="0.25">
      <c r="A114" s="51" t="s">
        <v>223</v>
      </c>
      <c r="B114" s="51" t="s">
        <v>112</v>
      </c>
      <c r="C114" s="51">
        <v>14541</v>
      </c>
      <c r="E114" s="51" t="s">
        <v>18</v>
      </c>
      <c r="F114" s="51" t="s">
        <v>17</v>
      </c>
      <c r="G114" s="51" t="s">
        <v>16</v>
      </c>
      <c r="J114" s="51" t="s">
        <v>25</v>
      </c>
      <c r="K114" s="51" t="s">
        <v>16</v>
      </c>
      <c r="Q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" spans="1:17" ht="17.100000000000001" customHeight="1" x14ac:dyDescent="0.25">
      <c r="A115" s="51" t="s">
        <v>224</v>
      </c>
      <c r="B115" s="51" t="s">
        <v>112</v>
      </c>
      <c r="C115" s="51">
        <v>14541</v>
      </c>
      <c r="E115" s="51" t="s">
        <v>18</v>
      </c>
      <c r="F115" s="51" t="s">
        <v>17</v>
      </c>
      <c r="G115" s="51" t="s">
        <v>16</v>
      </c>
      <c r="J115" s="51" t="s">
        <v>25</v>
      </c>
      <c r="K115" s="51" t="s">
        <v>16</v>
      </c>
      <c r="Q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" spans="1:17" ht="17.100000000000001" customHeight="1" x14ac:dyDescent="0.25">
      <c r="A116" s="51" t="s">
        <v>225</v>
      </c>
      <c r="B116" s="51" t="s">
        <v>114</v>
      </c>
      <c r="C116" s="51">
        <v>14456</v>
      </c>
      <c r="E116" s="51" t="s">
        <v>18</v>
      </c>
      <c r="F116" s="51" t="s">
        <v>17</v>
      </c>
      <c r="G116" s="51" t="s">
        <v>16</v>
      </c>
      <c r="J116" s="51" t="s">
        <v>25</v>
      </c>
      <c r="K116" s="51" t="s">
        <v>16</v>
      </c>
      <c r="Q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7" spans="1:17" ht="17.100000000000001" customHeight="1" x14ac:dyDescent="0.25">
      <c r="A117" s="51" t="s">
        <v>226</v>
      </c>
      <c r="B117" s="51" t="s">
        <v>114</v>
      </c>
      <c r="C117" s="51">
        <v>14456</v>
      </c>
      <c r="E117" s="51" t="s">
        <v>18</v>
      </c>
      <c r="F117" s="51" t="s">
        <v>17</v>
      </c>
      <c r="G117" s="51" t="s">
        <v>16</v>
      </c>
      <c r="J117" s="51" t="s">
        <v>18</v>
      </c>
      <c r="K117" s="51" t="s">
        <v>16</v>
      </c>
      <c r="Q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" spans="1:17" ht="17.100000000000001" customHeight="1" x14ac:dyDescent="0.25">
      <c r="A118" s="51" t="s">
        <v>227</v>
      </c>
      <c r="B118" s="51" t="s">
        <v>114</v>
      </c>
      <c r="C118" s="51">
        <v>14456</v>
      </c>
      <c r="E118" s="51" t="s">
        <v>18</v>
      </c>
      <c r="F118" s="51" t="s">
        <v>17</v>
      </c>
      <c r="G118" s="51" t="s">
        <v>16</v>
      </c>
      <c r="J118" s="51" t="s">
        <v>32</v>
      </c>
      <c r="K118" s="51" t="s">
        <v>31</v>
      </c>
      <c r="Q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9" spans="1:17" ht="17.100000000000001" customHeight="1" x14ac:dyDescent="0.25">
      <c r="A119" s="51" t="s">
        <v>228</v>
      </c>
      <c r="B119" s="51" t="s">
        <v>112</v>
      </c>
      <c r="C119" s="51">
        <v>14541</v>
      </c>
      <c r="E119" s="51" t="s">
        <v>18</v>
      </c>
      <c r="F119" s="51" t="s">
        <v>17</v>
      </c>
      <c r="G119" s="51" t="s">
        <v>16</v>
      </c>
      <c r="J119" s="51" t="s">
        <v>18</v>
      </c>
      <c r="K119" s="51" t="s">
        <v>16</v>
      </c>
      <c r="Q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" spans="1:17" ht="17.100000000000001" customHeight="1" x14ac:dyDescent="0.25">
      <c r="A120" s="51" t="s">
        <v>229</v>
      </c>
      <c r="B120" s="51" t="s">
        <v>112</v>
      </c>
      <c r="C120" s="51">
        <v>14541</v>
      </c>
      <c r="E120" s="51" t="s">
        <v>18</v>
      </c>
      <c r="F120" s="51" t="s">
        <v>17</v>
      </c>
      <c r="G120" s="51" t="s">
        <v>16</v>
      </c>
      <c r="J120" s="51" t="s">
        <v>25</v>
      </c>
      <c r="K120" s="51" t="s">
        <v>16</v>
      </c>
      <c r="Q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" spans="1:17" ht="17.100000000000001" customHeight="1" x14ac:dyDescent="0.25">
      <c r="A121" s="51" t="s">
        <v>230</v>
      </c>
      <c r="B121" s="51" t="s">
        <v>112</v>
      </c>
      <c r="C121" s="51">
        <v>14541</v>
      </c>
      <c r="E121" s="51" t="s">
        <v>18</v>
      </c>
      <c r="F121" s="51" t="s">
        <v>17</v>
      </c>
      <c r="G121" s="51" t="s">
        <v>16</v>
      </c>
      <c r="J121" s="51" t="s">
        <v>25</v>
      </c>
      <c r="K121" s="51" t="s">
        <v>16</v>
      </c>
      <c r="Q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" spans="1:17" ht="17.100000000000001" customHeight="1" x14ac:dyDescent="0.25">
      <c r="A122" s="51" t="s">
        <v>231</v>
      </c>
      <c r="B122" s="51" t="s">
        <v>112</v>
      </c>
      <c r="C122" s="51">
        <v>14541</v>
      </c>
      <c r="E122" s="51" t="s">
        <v>18</v>
      </c>
      <c r="F122" s="51" t="s">
        <v>17</v>
      </c>
      <c r="G122" s="51" t="s">
        <v>16</v>
      </c>
      <c r="J122" s="51" t="s">
        <v>18</v>
      </c>
      <c r="K122" s="51" t="s">
        <v>16</v>
      </c>
      <c r="Q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" spans="1:17" ht="17.100000000000001" customHeight="1" x14ac:dyDescent="0.25">
      <c r="A123" s="51" t="s">
        <v>232</v>
      </c>
      <c r="B123" s="51" t="s">
        <v>112</v>
      </c>
      <c r="C123" s="51">
        <v>14541</v>
      </c>
      <c r="E123" s="51" t="s">
        <v>18</v>
      </c>
      <c r="F123" s="51" t="s">
        <v>17</v>
      </c>
      <c r="G123" s="51" t="s">
        <v>16</v>
      </c>
      <c r="J123" s="51" t="s">
        <v>25</v>
      </c>
      <c r="K123" s="51" t="s">
        <v>16</v>
      </c>
      <c r="Q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4" spans="1:17" ht="17.100000000000001" customHeight="1" x14ac:dyDescent="0.25">
      <c r="A124" s="51" t="s">
        <v>233</v>
      </c>
      <c r="B124" s="51" t="s">
        <v>112</v>
      </c>
      <c r="C124" s="51">
        <v>14541</v>
      </c>
      <c r="E124" s="51" t="s">
        <v>18</v>
      </c>
      <c r="F124" s="51" t="s">
        <v>17</v>
      </c>
      <c r="G124" s="51" t="s">
        <v>16</v>
      </c>
      <c r="J124" s="51" t="s">
        <v>25</v>
      </c>
      <c r="K124" s="51" t="s">
        <v>16</v>
      </c>
      <c r="Q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5" spans="1:17" ht="17.100000000000001" customHeight="1" x14ac:dyDescent="0.25">
      <c r="A125" s="51" t="s">
        <v>234</v>
      </c>
      <c r="B125" s="51" t="s">
        <v>114</v>
      </c>
      <c r="C125" s="51">
        <v>14456</v>
      </c>
      <c r="E125" s="51" t="s">
        <v>18</v>
      </c>
      <c r="F125" s="51" t="s">
        <v>17</v>
      </c>
      <c r="G125" s="51" t="s">
        <v>16</v>
      </c>
      <c r="J125" s="51" t="s">
        <v>25</v>
      </c>
      <c r="K125" s="51" t="s">
        <v>16</v>
      </c>
      <c r="Q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6" spans="1:17" ht="17.100000000000001" customHeight="1" x14ac:dyDescent="0.25">
      <c r="A126" s="51" t="s">
        <v>235</v>
      </c>
      <c r="B126" s="51" t="s">
        <v>112</v>
      </c>
      <c r="C126" s="51">
        <v>14541</v>
      </c>
      <c r="E126" s="51" t="s">
        <v>18</v>
      </c>
      <c r="F126" s="51" t="s">
        <v>17</v>
      </c>
      <c r="G126" s="51" t="s">
        <v>16</v>
      </c>
      <c r="J126" s="51" t="s">
        <v>25</v>
      </c>
      <c r="K126" s="51" t="s">
        <v>16</v>
      </c>
      <c r="Q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7" spans="1:17" ht="17.100000000000001" customHeight="1" x14ac:dyDescent="0.25">
      <c r="A127" s="51" t="s">
        <v>236</v>
      </c>
      <c r="B127" s="51" t="s">
        <v>114</v>
      </c>
      <c r="C127" s="51">
        <v>14456</v>
      </c>
      <c r="E127" s="51" t="s">
        <v>18</v>
      </c>
      <c r="F127" s="51" t="s">
        <v>17</v>
      </c>
      <c r="G127" s="51" t="s">
        <v>16</v>
      </c>
      <c r="J127" s="51" t="s">
        <v>25</v>
      </c>
      <c r="K127" s="51" t="s">
        <v>16</v>
      </c>
      <c r="Q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8" spans="1:17" ht="17.100000000000001" customHeight="1" x14ac:dyDescent="0.25">
      <c r="A128" s="51" t="s">
        <v>237</v>
      </c>
      <c r="B128" s="51" t="s">
        <v>114</v>
      </c>
      <c r="C128" s="51">
        <v>14456</v>
      </c>
      <c r="E128" s="51" t="s">
        <v>18</v>
      </c>
      <c r="F128" s="51" t="s">
        <v>17</v>
      </c>
      <c r="G128" s="51" t="s">
        <v>16</v>
      </c>
      <c r="J128" s="51" t="s">
        <v>25</v>
      </c>
      <c r="K128" s="51" t="s">
        <v>16</v>
      </c>
      <c r="Q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9" spans="1:17" ht="17.100000000000001" customHeight="1" x14ac:dyDescent="0.25">
      <c r="A129" s="51" t="s">
        <v>238</v>
      </c>
      <c r="B129" s="51" t="s">
        <v>114</v>
      </c>
      <c r="C129" s="51">
        <v>14456</v>
      </c>
      <c r="E129" s="51" t="s">
        <v>18</v>
      </c>
      <c r="F129" s="51" t="s">
        <v>17</v>
      </c>
      <c r="G129" s="51" t="s">
        <v>16</v>
      </c>
      <c r="J129" s="51" t="s">
        <v>18</v>
      </c>
      <c r="K129" s="51" t="s">
        <v>16</v>
      </c>
      <c r="Q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0" spans="1:17" ht="17.100000000000001" customHeight="1" x14ac:dyDescent="0.25">
      <c r="A130" s="51" t="s">
        <v>239</v>
      </c>
      <c r="B130" s="51" t="s">
        <v>112</v>
      </c>
      <c r="C130" s="51">
        <v>14541</v>
      </c>
      <c r="E130" s="51" t="s">
        <v>18</v>
      </c>
      <c r="F130" s="51" t="s">
        <v>17</v>
      </c>
      <c r="G130" s="51" t="s">
        <v>16</v>
      </c>
      <c r="J130" s="51" t="s">
        <v>25</v>
      </c>
      <c r="K130" s="51" t="s">
        <v>16</v>
      </c>
      <c r="Q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1" spans="1:17" ht="17.100000000000001" customHeight="1" x14ac:dyDescent="0.25">
      <c r="A131" s="51" t="s">
        <v>240</v>
      </c>
      <c r="B131" s="51" t="s">
        <v>112</v>
      </c>
      <c r="C131" s="51">
        <v>14541</v>
      </c>
      <c r="E131" s="51" t="s">
        <v>18</v>
      </c>
      <c r="F131" s="51" t="s">
        <v>17</v>
      </c>
      <c r="G131" s="51" t="s">
        <v>16</v>
      </c>
      <c r="J131" s="51" t="s">
        <v>32</v>
      </c>
      <c r="K131" s="51" t="s">
        <v>31</v>
      </c>
      <c r="Q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2" spans="1:17" ht="17.100000000000001" customHeight="1" x14ac:dyDescent="0.25">
      <c r="A132" s="51" t="s">
        <v>241</v>
      </c>
      <c r="B132" s="51" t="s">
        <v>112</v>
      </c>
      <c r="C132" s="51">
        <v>14541</v>
      </c>
      <c r="E132" s="51" t="s">
        <v>18</v>
      </c>
      <c r="F132" s="51" t="s">
        <v>17</v>
      </c>
      <c r="G132" s="51" t="s">
        <v>16</v>
      </c>
      <c r="J132" s="51" t="s">
        <v>18</v>
      </c>
      <c r="K132" s="51" t="s">
        <v>104</v>
      </c>
      <c r="Q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3" spans="1:17" ht="17.100000000000001" customHeight="1" x14ac:dyDescent="0.25">
      <c r="A133" s="51" t="s">
        <v>242</v>
      </c>
      <c r="B133" s="51" t="s">
        <v>114</v>
      </c>
      <c r="C133" s="51">
        <v>14456</v>
      </c>
      <c r="E133" s="51" t="s">
        <v>18</v>
      </c>
      <c r="F133" s="51" t="s">
        <v>17</v>
      </c>
      <c r="G133" s="51" t="s">
        <v>16</v>
      </c>
      <c r="J133" s="51" t="s">
        <v>25</v>
      </c>
      <c r="K133" s="51" t="s">
        <v>16</v>
      </c>
      <c r="Q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4" spans="1:17" ht="17.100000000000001" customHeight="1" x14ac:dyDescent="0.25">
      <c r="A134" s="51" t="s">
        <v>243</v>
      </c>
      <c r="B134" s="51" t="s">
        <v>112</v>
      </c>
      <c r="C134" s="51">
        <v>14541</v>
      </c>
      <c r="E134" s="51" t="s">
        <v>18</v>
      </c>
      <c r="F134" s="51" t="s">
        <v>17</v>
      </c>
      <c r="G134" s="51" t="s">
        <v>16</v>
      </c>
      <c r="J134" s="51" t="s">
        <v>25</v>
      </c>
      <c r="K134" s="51" t="s">
        <v>16</v>
      </c>
      <c r="Q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5" spans="1:17" ht="17.100000000000001" customHeight="1" x14ac:dyDescent="0.25">
      <c r="A135" s="51" t="s">
        <v>244</v>
      </c>
      <c r="B135" s="51" t="s">
        <v>112</v>
      </c>
      <c r="C135" s="51">
        <v>14541</v>
      </c>
      <c r="E135" s="51" t="s">
        <v>18</v>
      </c>
      <c r="F135" s="51" t="s">
        <v>17</v>
      </c>
      <c r="G135" s="51" t="s">
        <v>16</v>
      </c>
      <c r="J135" s="51" t="s">
        <v>25</v>
      </c>
      <c r="K135" s="51" t="s">
        <v>16</v>
      </c>
      <c r="Q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6" spans="1:17" ht="17.100000000000001" customHeight="1" x14ac:dyDescent="0.25">
      <c r="A136" s="51" t="s">
        <v>245</v>
      </c>
      <c r="B136" s="51" t="s">
        <v>114</v>
      </c>
      <c r="C136" s="51">
        <v>14456</v>
      </c>
      <c r="E136" s="51" t="s">
        <v>18</v>
      </c>
      <c r="F136" s="51" t="s">
        <v>17</v>
      </c>
      <c r="G136" s="51" t="s">
        <v>16</v>
      </c>
      <c r="J136" s="51" t="s">
        <v>25</v>
      </c>
      <c r="K136" s="51" t="s">
        <v>16</v>
      </c>
      <c r="Q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7" spans="1:17" ht="17.100000000000001" customHeight="1" x14ac:dyDescent="0.25">
      <c r="A137" s="51" t="s">
        <v>246</v>
      </c>
      <c r="B137" s="51" t="s">
        <v>112</v>
      </c>
      <c r="C137" s="51">
        <v>14541</v>
      </c>
      <c r="E137" s="51" t="s">
        <v>18</v>
      </c>
      <c r="F137" s="51" t="s">
        <v>17</v>
      </c>
      <c r="G137" s="51" t="s">
        <v>16</v>
      </c>
      <c r="J137" s="51" t="s">
        <v>18</v>
      </c>
      <c r="K137" s="51" t="s">
        <v>16</v>
      </c>
      <c r="Q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8" spans="1:17" ht="17.100000000000001" customHeight="1" x14ac:dyDescent="0.25">
      <c r="A138" s="51" t="s">
        <v>247</v>
      </c>
      <c r="B138" s="51" t="s">
        <v>112</v>
      </c>
      <c r="C138" s="51">
        <v>14541</v>
      </c>
      <c r="E138" s="51" t="s">
        <v>18</v>
      </c>
      <c r="F138" s="51" t="s">
        <v>17</v>
      </c>
      <c r="G138" s="51" t="s">
        <v>16</v>
      </c>
      <c r="J138" s="51" t="s">
        <v>18</v>
      </c>
      <c r="K138" s="51" t="s">
        <v>16</v>
      </c>
      <c r="Q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9" spans="1:17" ht="17.100000000000001" customHeight="1" x14ac:dyDescent="0.25">
      <c r="A139" s="51" t="s">
        <v>248</v>
      </c>
      <c r="B139" s="51" t="s">
        <v>112</v>
      </c>
      <c r="C139" s="51">
        <v>14541</v>
      </c>
      <c r="E139" s="51" t="s">
        <v>18</v>
      </c>
      <c r="F139" s="51" t="s">
        <v>17</v>
      </c>
      <c r="G139" s="51" t="s">
        <v>16</v>
      </c>
      <c r="J139" s="51" t="s">
        <v>25</v>
      </c>
      <c r="K139" s="51" t="s">
        <v>16</v>
      </c>
      <c r="Q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0" spans="1:17" ht="17.100000000000001" customHeight="1" x14ac:dyDescent="0.25">
      <c r="A140" s="51" t="s">
        <v>249</v>
      </c>
      <c r="B140" s="51" t="s">
        <v>114</v>
      </c>
      <c r="C140" s="51">
        <v>14456</v>
      </c>
      <c r="E140" s="51" t="s">
        <v>18</v>
      </c>
      <c r="F140" s="51" t="s">
        <v>17</v>
      </c>
      <c r="G140" s="51" t="s">
        <v>16</v>
      </c>
      <c r="J140" s="51" t="s">
        <v>18</v>
      </c>
      <c r="K140" s="51" t="s">
        <v>104</v>
      </c>
      <c r="Q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1" spans="1:17" ht="17.100000000000001" customHeight="1" x14ac:dyDescent="0.25">
      <c r="A141" s="51" t="s">
        <v>250</v>
      </c>
      <c r="B141" s="51" t="s">
        <v>112</v>
      </c>
      <c r="C141" s="51">
        <v>14541</v>
      </c>
      <c r="E141" s="51" t="s">
        <v>18</v>
      </c>
      <c r="F141" s="51" t="s">
        <v>17</v>
      </c>
      <c r="G141" s="51" t="s">
        <v>16</v>
      </c>
      <c r="J141" s="51" t="s">
        <v>25</v>
      </c>
      <c r="K141" s="51" t="s">
        <v>16</v>
      </c>
      <c r="Q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2" spans="1:17" ht="17.100000000000001" customHeight="1" x14ac:dyDescent="0.25">
      <c r="A142" s="51" t="s">
        <v>251</v>
      </c>
      <c r="B142" s="51" t="s">
        <v>112</v>
      </c>
      <c r="C142" s="51">
        <v>14541</v>
      </c>
      <c r="E142" s="51" t="s">
        <v>18</v>
      </c>
      <c r="F142" s="51" t="s">
        <v>17</v>
      </c>
      <c r="G142" s="51" t="s">
        <v>16</v>
      </c>
      <c r="J142" s="51" t="s">
        <v>25</v>
      </c>
      <c r="K142" s="51" t="s">
        <v>16</v>
      </c>
      <c r="Q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3" spans="1:17" ht="17.100000000000001" customHeight="1" x14ac:dyDescent="0.25">
      <c r="A143" s="51" t="s">
        <v>252</v>
      </c>
      <c r="B143" s="51" t="s">
        <v>112</v>
      </c>
      <c r="C143" s="51">
        <v>14541</v>
      </c>
      <c r="E143" s="51" t="s">
        <v>18</v>
      </c>
      <c r="F143" s="51" t="s">
        <v>17</v>
      </c>
      <c r="G143" s="51" t="s">
        <v>16</v>
      </c>
      <c r="J143" s="51" t="s">
        <v>25</v>
      </c>
      <c r="K143" s="51" t="s">
        <v>16</v>
      </c>
      <c r="Q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4" spans="1:17" ht="17.100000000000001" customHeight="1" x14ac:dyDescent="0.25">
      <c r="A144" s="51" t="s">
        <v>253</v>
      </c>
      <c r="B144" s="51" t="s">
        <v>114</v>
      </c>
      <c r="C144" s="51">
        <v>14456</v>
      </c>
      <c r="E144" s="51" t="s">
        <v>18</v>
      </c>
      <c r="F144" s="51" t="s">
        <v>17</v>
      </c>
      <c r="G144" s="51" t="s">
        <v>16</v>
      </c>
      <c r="J144" s="51" t="s">
        <v>25</v>
      </c>
      <c r="K144" s="51" t="s">
        <v>16</v>
      </c>
      <c r="Q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5" spans="1:17" ht="17.100000000000001" customHeight="1" x14ac:dyDescent="0.25">
      <c r="A145" s="51" t="s">
        <v>254</v>
      </c>
      <c r="B145" s="51" t="s">
        <v>112</v>
      </c>
      <c r="C145" s="51">
        <v>14541</v>
      </c>
      <c r="E145" s="51" t="s">
        <v>18</v>
      </c>
      <c r="F145" s="51" t="s">
        <v>17</v>
      </c>
      <c r="G145" s="51" t="s">
        <v>16</v>
      </c>
      <c r="J145" s="51" t="s">
        <v>25</v>
      </c>
      <c r="K145" s="51" t="s">
        <v>16</v>
      </c>
      <c r="Q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6" spans="1:17" ht="17.100000000000001" customHeight="1" x14ac:dyDescent="0.25">
      <c r="A146" s="51" t="s">
        <v>255</v>
      </c>
      <c r="B146" s="51" t="s">
        <v>112</v>
      </c>
      <c r="C146" s="51">
        <v>14541</v>
      </c>
      <c r="E146" s="51" t="s">
        <v>18</v>
      </c>
      <c r="F146" s="51" t="s">
        <v>17</v>
      </c>
      <c r="G146" s="51" t="s">
        <v>16</v>
      </c>
      <c r="J146" s="51" t="s">
        <v>25</v>
      </c>
      <c r="K146" s="51" t="s">
        <v>16</v>
      </c>
      <c r="Q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7" spans="1:17" ht="17.100000000000001" customHeight="1" x14ac:dyDescent="0.25">
      <c r="A147" s="51" t="s">
        <v>256</v>
      </c>
      <c r="B147" s="51" t="s">
        <v>114</v>
      </c>
      <c r="C147" s="51">
        <v>14456</v>
      </c>
      <c r="E147" s="51" t="s">
        <v>18</v>
      </c>
      <c r="F147" s="51" t="s">
        <v>17</v>
      </c>
      <c r="G147" s="51" t="s">
        <v>16</v>
      </c>
      <c r="J147" s="51" t="s">
        <v>32</v>
      </c>
      <c r="K147" s="51" t="s">
        <v>31</v>
      </c>
      <c r="Q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8" spans="1:17" ht="17.100000000000001" customHeight="1" x14ac:dyDescent="0.25">
      <c r="A148" s="51" t="s">
        <v>418</v>
      </c>
      <c r="B148" s="51" t="s">
        <v>112</v>
      </c>
      <c r="C148" s="51">
        <v>14541</v>
      </c>
      <c r="E148" s="51" t="s">
        <v>18</v>
      </c>
      <c r="F148" s="51" t="s">
        <v>17</v>
      </c>
      <c r="G148" s="51" t="s">
        <v>16</v>
      </c>
      <c r="J148" s="51" t="s">
        <v>25</v>
      </c>
      <c r="K148" s="51" t="s">
        <v>19</v>
      </c>
      <c r="Q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9" spans="1:17" ht="17.100000000000001" customHeight="1" x14ac:dyDescent="0.25">
      <c r="A149" s="51" t="s">
        <v>257</v>
      </c>
      <c r="B149" s="51" t="s">
        <v>112</v>
      </c>
      <c r="C149" s="51">
        <v>14541</v>
      </c>
      <c r="E149" s="51" t="s">
        <v>18</v>
      </c>
      <c r="F149" s="51" t="s">
        <v>17</v>
      </c>
      <c r="G149" s="51" t="s">
        <v>16</v>
      </c>
      <c r="J149" s="51" t="s">
        <v>25</v>
      </c>
      <c r="K149" s="51" t="s">
        <v>16</v>
      </c>
      <c r="Q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0" spans="1:17" ht="17.100000000000001" customHeight="1" x14ac:dyDescent="0.25">
      <c r="A150" s="51" t="s">
        <v>258</v>
      </c>
      <c r="B150" s="51" t="s">
        <v>112</v>
      </c>
      <c r="C150" s="51">
        <v>14541</v>
      </c>
      <c r="E150" s="51" t="s">
        <v>18</v>
      </c>
      <c r="F150" s="51" t="s">
        <v>17</v>
      </c>
      <c r="G150" s="51" t="s">
        <v>16</v>
      </c>
      <c r="J150" s="51" t="s">
        <v>25</v>
      </c>
      <c r="K150" s="51" t="s">
        <v>16</v>
      </c>
      <c r="Q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1" spans="1:17" ht="17.100000000000001" customHeight="1" x14ac:dyDescent="0.25">
      <c r="A151" s="51" t="s">
        <v>259</v>
      </c>
      <c r="B151" s="51" t="s">
        <v>112</v>
      </c>
      <c r="C151" s="51">
        <v>14541</v>
      </c>
      <c r="E151" s="51" t="s">
        <v>18</v>
      </c>
      <c r="F151" s="51" t="s">
        <v>17</v>
      </c>
      <c r="G151" s="51" t="s">
        <v>16</v>
      </c>
      <c r="J151" s="51" t="s">
        <v>25</v>
      </c>
      <c r="K151" s="51" t="s">
        <v>16</v>
      </c>
      <c r="Q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2" spans="1:17" ht="17.100000000000001" customHeight="1" x14ac:dyDescent="0.25">
      <c r="A152" s="51" t="s">
        <v>260</v>
      </c>
      <c r="B152" s="51" t="s">
        <v>112</v>
      </c>
      <c r="C152" s="51">
        <v>14541</v>
      </c>
      <c r="E152" s="51" t="s">
        <v>18</v>
      </c>
      <c r="F152" s="51" t="s">
        <v>17</v>
      </c>
      <c r="G152" s="51" t="s">
        <v>16</v>
      </c>
      <c r="J152" s="51" t="s">
        <v>25</v>
      </c>
      <c r="K152" s="51" t="s">
        <v>16</v>
      </c>
      <c r="Q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3" spans="1:17" ht="17.100000000000001" customHeight="1" x14ac:dyDescent="0.25">
      <c r="A153" s="51" t="s">
        <v>261</v>
      </c>
      <c r="B153" s="51" t="s">
        <v>112</v>
      </c>
      <c r="C153" s="51">
        <v>14541</v>
      </c>
      <c r="E153" s="51" t="s">
        <v>18</v>
      </c>
      <c r="F153" s="51" t="s">
        <v>17</v>
      </c>
      <c r="G153" s="51" t="s">
        <v>16</v>
      </c>
      <c r="J153" s="51" t="s">
        <v>25</v>
      </c>
      <c r="K153" s="51" t="s">
        <v>16</v>
      </c>
      <c r="Q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4" spans="1:17" ht="17.100000000000001" customHeight="1" x14ac:dyDescent="0.25">
      <c r="A154" s="51" t="s">
        <v>262</v>
      </c>
      <c r="B154" s="51" t="s">
        <v>112</v>
      </c>
      <c r="C154" s="51">
        <v>14541</v>
      </c>
      <c r="E154" s="51" t="s">
        <v>18</v>
      </c>
      <c r="F154" s="51" t="s">
        <v>17</v>
      </c>
      <c r="G154" s="51" t="s">
        <v>16</v>
      </c>
      <c r="J154" s="51" t="s">
        <v>25</v>
      </c>
      <c r="K154" s="51" t="s">
        <v>16</v>
      </c>
      <c r="Q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5" spans="1:17" ht="17.100000000000001" customHeight="1" x14ac:dyDescent="0.25">
      <c r="A155" s="51" t="s">
        <v>263</v>
      </c>
      <c r="B155" s="51" t="s">
        <v>112</v>
      </c>
      <c r="C155" s="51">
        <v>14541</v>
      </c>
      <c r="E155" s="51" t="s">
        <v>18</v>
      </c>
      <c r="F155" s="51" t="s">
        <v>17</v>
      </c>
      <c r="G155" s="51" t="s">
        <v>16</v>
      </c>
      <c r="J155" s="51" t="s">
        <v>18</v>
      </c>
      <c r="K155" s="51" t="s">
        <v>16</v>
      </c>
      <c r="Q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6" spans="1:17" ht="17.100000000000001" customHeight="1" x14ac:dyDescent="0.25">
      <c r="A156" s="51" t="s">
        <v>264</v>
      </c>
      <c r="B156" s="51" t="s">
        <v>112</v>
      </c>
      <c r="C156" s="51">
        <v>14541</v>
      </c>
      <c r="E156" s="51" t="s">
        <v>18</v>
      </c>
      <c r="F156" s="51" t="s">
        <v>17</v>
      </c>
      <c r="G156" s="51" t="s">
        <v>16</v>
      </c>
      <c r="J156" s="51" t="s">
        <v>18</v>
      </c>
      <c r="K156" s="51" t="s">
        <v>16</v>
      </c>
      <c r="Q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7" spans="1:17" ht="17.100000000000001" customHeight="1" x14ac:dyDescent="0.25">
      <c r="A157" s="51" t="s">
        <v>265</v>
      </c>
      <c r="B157" s="51" t="s">
        <v>112</v>
      </c>
      <c r="C157" s="51">
        <v>14541</v>
      </c>
      <c r="E157" s="51" t="s">
        <v>18</v>
      </c>
      <c r="F157" s="51" t="s">
        <v>17</v>
      </c>
      <c r="G157" s="51" t="s">
        <v>16</v>
      </c>
      <c r="J157" s="51" t="s">
        <v>25</v>
      </c>
      <c r="K157" s="51" t="s">
        <v>16</v>
      </c>
      <c r="Q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8" spans="1:17" ht="17.100000000000001" customHeight="1" x14ac:dyDescent="0.25">
      <c r="A158" s="51" t="s">
        <v>266</v>
      </c>
      <c r="B158" s="51" t="s">
        <v>112</v>
      </c>
      <c r="C158" s="51">
        <v>14541</v>
      </c>
      <c r="E158" s="51" t="s">
        <v>18</v>
      </c>
      <c r="F158" s="51" t="s">
        <v>17</v>
      </c>
      <c r="G158" s="51" t="s">
        <v>16</v>
      </c>
      <c r="J158" s="51" t="s">
        <v>32</v>
      </c>
      <c r="K158" s="51" t="s">
        <v>31</v>
      </c>
      <c r="Q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9" spans="1:17" ht="17.100000000000001" customHeight="1" x14ac:dyDescent="0.25">
      <c r="A159" s="51" t="s">
        <v>267</v>
      </c>
      <c r="B159" s="51" t="s">
        <v>112</v>
      </c>
      <c r="C159" s="51">
        <v>14541</v>
      </c>
      <c r="E159" s="51" t="s">
        <v>18</v>
      </c>
      <c r="F159" s="51" t="s">
        <v>17</v>
      </c>
      <c r="G159" s="51" t="s">
        <v>16</v>
      </c>
      <c r="J159" s="51" t="s">
        <v>25</v>
      </c>
      <c r="K159" s="51" t="s">
        <v>16</v>
      </c>
      <c r="Q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0" spans="1:17" ht="17.100000000000001" customHeight="1" x14ac:dyDescent="0.25">
      <c r="A160" s="51" t="s">
        <v>268</v>
      </c>
      <c r="B160" s="51" t="s">
        <v>112</v>
      </c>
      <c r="C160" s="51">
        <v>14541</v>
      </c>
      <c r="E160" s="51" t="s">
        <v>18</v>
      </c>
      <c r="F160" s="51" t="s">
        <v>17</v>
      </c>
      <c r="G160" s="51" t="s">
        <v>16</v>
      </c>
      <c r="J160" s="51" t="s">
        <v>18</v>
      </c>
      <c r="K160" s="51" t="s">
        <v>16</v>
      </c>
      <c r="Q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1" spans="1:17" ht="17.100000000000001" customHeight="1" x14ac:dyDescent="0.25">
      <c r="A161" s="51" t="s">
        <v>269</v>
      </c>
      <c r="B161" s="51" t="s">
        <v>112</v>
      </c>
      <c r="C161" s="51">
        <v>14541</v>
      </c>
      <c r="E161" s="51" t="s">
        <v>18</v>
      </c>
      <c r="F161" s="51" t="s">
        <v>17</v>
      </c>
      <c r="G161" s="51" t="s">
        <v>16</v>
      </c>
      <c r="J161" s="51" t="s">
        <v>18</v>
      </c>
      <c r="K161" s="51" t="s">
        <v>16</v>
      </c>
      <c r="Q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2" spans="1:17" ht="17.100000000000001" customHeight="1" x14ac:dyDescent="0.25">
      <c r="A162" s="51" t="s">
        <v>270</v>
      </c>
      <c r="B162" s="51" t="s">
        <v>112</v>
      </c>
      <c r="C162" s="51">
        <v>14541</v>
      </c>
      <c r="E162" s="51" t="s">
        <v>18</v>
      </c>
      <c r="F162" s="51" t="s">
        <v>17</v>
      </c>
      <c r="G162" s="51" t="s">
        <v>16</v>
      </c>
      <c r="J162" s="51" t="s">
        <v>18</v>
      </c>
      <c r="K162" s="51" t="s">
        <v>16</v>
      </c>
      <c r="Q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3" spans="1:17" ht="17.100000000000001" customHeight="1" x14ac:dyDescent="0.25">
      <c r="A163" s="51" t="s">
        <v>271</v>
      </c>
      <c r="B163" s="51" t="s">
        <v>112</v>
      </c>
      <c r="C163" s="51">
        <v>14541</v>
      </c>
      <c r="E163" s="51" t="s">
        <v>18</v>
      </c>
      <c r="F163" s="51" t="s">
        <v>17</v>
      </c>
      <c r="G163" s="51" t="s">
        <v>16</v>
      </c>
      <c r="J163" s="51" t="s">
        <v>25</v>
      </c>
      <c r="K163" s="51" t="s">
        <v>16</v>
      </c>
      <c r="Q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4" spans="1:17" ht="17.100000000000001" customHeight="1" x14ac:dyDescent="0.25">
      <c r="A164" s="51" t="s">
        <v>272</v>
      </c>
      <c r="B164" s="51" t="s">
        <v>114</v>
      </c>
      <c r="C164" s="51">
        <v>14456</v>
      </c>
      <c r="E164" s="51" t="s">
        <v>18</v>
      </c>
      <c r="F164" s="51" t="s">
        <v>17</v>
      </c>
      <c r="G164" s="51" t="s">
        <v>16</v>
      </c>
      <c r="J164" s="51" t="s">
        <v>32</v>
      </c>
      <c r="K164" s="51" t="s">
        <v>31</v>
      </c>
      <c r="Q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5" spans="1:17" ht="17.100000000000001" customHeight="1" x14ac:dyDescent="0.25">
      <c r="A165" s="51" t="s">
        <v>273</v>
      </c>
      <c r="B165" s="51" t="s">
        <v>112</v>
      </c>
      <c r="C165" s="51">
        <v>14541</v>
      </c>
      <c r="E165" s="51" t="s">
        <v>18</v>
      </c>
      <c r="F165" s="51" t="s">
        <v>17</v>
      </c>
      <c r="G165" s="51" t="s">
        <v>16</v>
      </c>
      <c r="J165" s="51" t="s">
        <v>25</v>
      </c>
      <c r="K165" s="51" t="s">
        <v>16</v>
      </c>
      <c r="Q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6" spans="1:17" ht="17.100000000000001" customHeight="1" x14ac:dyDescent="0.25">
      <c r="A166" s="51" t="s">
        <v>274</v>
      </c>
      <c r="B166" s="51" t="s">
        <v>112</v>
      </c>
      <c r="C166" s="51">
        <v>14541</v>
      </c>
      <c r="E166" s="51" t="s">
        <v>18</v>
      </c>
      <c r="F166" s="51" t="s">
        <v>17</v>
      </c>
      <c r="G166" s="51" t="s">
        <v>16</v>
      </c>
      <c r="J166" s="51" t="s">
        <v>25</v>
      </c>
      <c r="K166" s="51" t="s">
        <v>16</v>
      </c>
      <c r="Q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7" spans="1:17" ht="17.100000000000001" customHeight="1" x14ac:dyDescent="0.25">
      <c r="A167" s="51" t="s">
        <v>275</v>
      </c>
      <c r="B167" s="51" t="s">
        <v>112</v>
      </c>
      <c r="C167" s="51">
        <v>14541</v>
      </c>
      <c r="E167" s="51" t="s">
        <v>18</v>
      </c>
      <c r="F167" s="51" t="s">
        <v>17</v>
      </c>
      <c r="G167" s="51" t="s">
        <v>16</v>
      </c>
      <c r="J167" s="51" t="s">
        <v>32</v>
      </c>
      <c r="K167" s="51" t="s">
        <v>31</v>
      </c>
      <c r="Q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8" spans="1:17" ht="17.100000000000001" customHeight="1" x14ac:dyDescent="0.25">
      <c r="A168" s="51" t="s">
        <v>276</v>
      </c>
      <c r="B168" s="51" t="s">
        <v>112</v>
      </c>
      <c r="C168" s="51">
        <v>14541</v>
      </c>
      <c r="E168" s="51" t="s">
        <v>18</v>
      </c>
      <c r="F168" s="51" t="s">
        <v>17</v>
      </c>
      <c r="G168" s="51" t="s">
        <v>16</v>
      </c>
      <c r="J168" s="51" t="s">
        <v>25</v>
      </c>
      <c r="K168" s="51" t="s">
        <v>16</v>
      </c>
      <c r="Q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9" spans="1:17" ht="17.100000000000001" customHeight="1" x14ac:dyDescent="0.25">
      <c r="A169" s="51" t="s">
        <v>277</v>
      </c>
      <c r="B169" s="51" t="s">
        <v>112</v>
      </c>
      <c r="C169" s="51">
        <v>14541</v>
      </c>
      <c r="E169" s="51" t="s">
        <v>18</v>
      </c>
      <c r="F169" s="51" t="s">
        <v>17</v>
      </c>
      <c r="G169" s="51" t="s">
        <v>16</v>
      </c>
      <c r="J169" s="51" t="s">
        <v>25</v>
      </c>
      <c r="K169" s="51" t="s">
        <v>16</v>
      </c>
      <c r="Q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0" spans="1:17" ht="17.100000000000001" customHeight="1" x14ac:dyDescent="0.25">
      <c r="A170" s="51" t="s">
        <v>278</v>
      </c>
      <c r="B170" s="51" t="s">
        <v>114</v>
      </c>
      <c r="C170" s="51">
        <v>14456</v>
      </c>
      <c r="E170" s="51" t="s">
        <v>18</v>
      </c>
      <c r="F170" s="51" t="s">
        <v>17</v>
      </c>
      <c r="G170" s="51" t="s">
        <v>16</v>
      </c>
      <c r="J170" s="51" t="s">
        <v>25</v>
      </c>
      <c r="K170" s="51" t="s">
        <v>16</v>
      </c>
      <c r="Q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1" spans="1:17" ht="17.100000000000001" customHeight="1" x14ac:dyDescent="0.25">
      <c r="A171" s="51" t="s">
        <v>279</v>
      </c>
      <c r="B171" s="51" t="s">
        <v>112</v>
      </c>
      <c r="C171" s="51">
        <v>14541</v>
      </c>
      <c r="E171" s="51" t="s">
        <v>18</v>
      </c>
      <c r="F171" s="51" t="s">
        <v>17</v>
      </c>
      <c r="G171" s="51" t="s">
        <v>16</v>
      </c>
      <c r="J171" s="51" t="s">
        <v>25</v>
      </c>
      <c r="K171" s="51" t="s">
        <v>16</v>
      </c>
      <c r="Q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2" spans="1:17" ht="17.100000000000001" customHeight="1" x14ac:dyDescent="0.25">
      <c r="A172" s="51" t="s">
        <v>280</v>
      </c>
      <c r="B172" s="51" t="s">
        <v>112</v>
      </c>
      <c r="C172" s="51">
        <v>14541</v>
      </c>
      <c r="E172" s="51" t="s">
        <v>18</v>
      </c>
      <c r="F172" s="51" t="s">
        <v>17</v>
      </c>
      <c r="G172" s="51" t="s">
        <v>16</v>
      </c>
      <c r="J172" s="51" t="s">
        <v>18</v>
      </c>
      <c r="K172" s="51" t="s">
        <v>16</v>
      </c>
      <c r="Q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3" spans="1:17" ht="17.100000000000001" customHeight="1" x14ac:dyDescent="0.25">
      <c r="A173" s="51" t="s">
        <v>281</v>
      </c>
      <c r="B173" s="51" t="s">
        <v>112</v>
      </c>
      <c r="C173" s="51">
        <v>14541</v>
      </c>
      <c r="E173" s="51" t="s">
        <v>18</v>
      </c>
      <c r="F173" s="51" t="s">
        <v>17</v>
      </c>
      <c r="G173" s="51" t="s">
        <v>16</v>
      </c>
      <c r="J173" s="51" t="s">
        <v>25</v>
      </c>
      <c r="K173" s="51" t="s">
        <v>16</v>
      </c>
      <c r="Q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4" spans="1:17" ht="17.100000000000001" customHeight="1" x14ac:dyDescent="0.25">
      <c r="A174" s="51" t="s">
        <v>282</v>
      </c>
      <c r="B174" s="51" t="s">
        <v>114</v>
      </c>
      <c r="C174" s="51">
        <v>14456</v>
      </c>
      <c r="E174" s="51" t="s">
        <v>18</v>
      </c>
      <c r="F174" s="51" t="s">
        <v>17</v>
      </c>
      <c r="G174" s="51" t="s">
        <v>16</v>
      </c>
      <c r="J174" s="51" t="s">
        <v>18</v>
      </c>
      <c r="K174" s="51" t="s">
        <v>16</v>
      </c>
      <c r="Q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5" spans="1:17" ht="17.100000000000001" customHeight="1" x14ac:dyDescent="0.25">
      <c r="A175" s="51" t="s">
        <v>283</v>
      </c>
      <c r="B175" s="51" t="s">
        <v>114</v>
      </c>
      <c r="C175" s="51">
        <v>14456</v>
      </c>
      <c r="E175" s="51" t="s">
        <v>18</v>
      </c>
      <c r="F175" s="51" t="s">
        <v>17</v>
      </c>
      <c r="G175" s="51" t="s">
        <v>16</v>
      </c>
      <c r="J175" s="51" t="s">
        <v>25</v>
      </c>
      <c r="K175" s="51" t="s">
        <v>16</v>
      </c>
      <c r="Q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6" spans="1:17" ht="17.100000000000001" customHeight="1" x14ac:dyDescent="0.25">
      <c r="A176" s="51" t="s">
        <v>284</v>
      </c>
      <c r="B176" s="51" t="s">
        <v>112</v>
      </c>
      <c r="C176" s="51">
        <v>14541</v>
      </c>
      <c r="E176" s="51" t="s">
        <v>18</v>
      </c>
      <c r="F176" s="51" t="s">
        <v>17</v>
      </c>
      <c r="G176" s="51" t="s">
        <v>16</v>
      </c>
      <c r="J176" s="51" t="s">
        <v>18</v>
      </c>
      <c r="K176" s="51" t="s">
        <v>16</v>
      </c>
      <c r="Q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7" spans="1:17" ht="17.100000000000001" customHeight="1" x14ac:dyDescent="0.25">
      <c r="A177" s="51" t="s">
        <v>285</v>
      </c>
      <c r="B177" s="51" t="s">
        <v>114</v>
      </c>
      <c r="C177" s="51">
        <v>14456</v>
      </c>
      <c r="E177" s="51" t="s">
        <v>18</v>
      </c>
      <c r="F177" s="51" t="s">
        <v>17</v>
      </c>
      <c r="G177" s="51" t="s">
        <v>16</v>
      </c>
      <c r="J177" s="51" t="s">
        <v>32</v>
      </c>
      <c r="K177" s="51" t="s">
        <v>31</v>
      </c>
      <c r="Q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8" spans="1:17" ht="17.100000000000001" customHeight="1" x14ac:dyDescent="0.25">
      <c r="A178" s="51" t="s">
        <v>286</v>
      </c>
      <c r="B178" s="51" t="s">
        <v>112</v>
      </c>
      <c r="C178" s="51">
        <v>14541</v>
      </c>
      <c r="E178" s="51" t="s">
        <v>18</v>
      </c>
      <c r="F178" s="51" t="s">
        <v>17</v>
      </c>
      <c r="G178" s="51" t="s">
        <v>16</v>
      </c>
      <c r="J178" s="51" t="s">
        <v>25</v>
      </c>
      <c r="K178" s="51" t="s">
        <v>16</v>
      </c>
      <c r="Q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9" spans="1:17" ht="17.100000000000001" customHeight="1" x14ac:dyDescent="0.25">
      <c r="A179" s="51" t="s">
        <v>287</v>
      </c>
      <c r="B179" s="51" t="s">
        <v>112</v>
      </c>
      <c r="C179" s="51">
        <v>14541</v>
      </c>
      <c r="E179" s="51" t="s">
        <v>18</v>
      </c>
      <c r="F179" s="51" t="s">
        <v>17</v>
      </c>
      <c r="G179" s="51" t="s">
        <v>16</v>
      </c>
      <c r="J179" s="51" t="s">
        <v>25</v>
      </c>
      <c r="K179" s="51" t="s">
        <v>16</v>
      </c>
      <c r="Q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0" spans="1:17" ht="17.100000000000001" customHeight="1" x14ac:dyDescent="0.25">
      <c r="A180" s="51" t="s">
        <v>288</v>
      </c>
      <c r="B180" s="51" t="s">
        <v>112</v>
      </c>
      <c r="C180" s="51">
        <v>14541</v>
      </c>
      <c r="E180" s="51" t="s">
        <v>18</v>
      </c>
      <c r="F180" s="51" t="s">
        <v>17</v>
      </c>
      <c r="G180" s="51" t="s">
        <v>16</v>
      </c>
      <c r="J180" s="51" t="s">
        <v>25</v>
      </c>
      <c r="K180" s="51" t="s">
        <v>16</v>
      </c>
      <c r="Q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1" spans="1:17" ht="17.100000000000001" customHeight="1" x14ac:dyDescent="0.25">
      <c r="A181" s="51" t="s">
        <v>289</v>
      </c>
      <c r="B181" s="51" t="s">
        <v>112</v>
      </c>
      <c r="C181" s="51">
        <v>14541</v>
      </c>
      <c r="E181" s="51" t="s">
        <v>18</v>
      </c>
      <c r="F181" s="51" t="s">
        <v>17</v>
      </c>
      <c r="G181" s="51" t="s">
        <v>16</v>
      </c>
      <c r="J181" s="51" t="s">
        <v>25</v>
      </c>
      <c r="K181" s="51" t="s">
        <v>16</v>
      </c>
      <c r="Q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2" spans="1:17" ht="17.100000000000001" customHeight="1" x14ac:dyDescent="0.25">
      <c r="A182" s="51" t="s">
        <v>290</v>
      </c>
      <c r="B182" s="51" t="s">
        <v>112</v>
      </c>
      <c r="C182" s="51">
        <v>14541</v>
      </c>
      <c r="E182" s="51" t="s">
        <v>18</v>
      </c>
      <c r="F182" s="51" t="s">
        <v>17</v>
      </c>
      <c r="G182" s="51" t="s">
        <v>16</v>
      </c>
      <c r="J182" s="51" t="s">
        <v>25</v>
      </c>
      <c r="K182" s="51" t="s">
        <v>16</v>
      </c>
      <c r="Q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3" spans="1:17" ht="17.100000000000001" customHeight="1" x14ac:dyDescent="0.25">
      <c r="A183" s="51" t="s">
        <v>291</v>
      </c>
      <c r="B183" s="51" t="s">
        <v>114</v>
      </c>
      <c r="C183" s="51">
        <v>14456</v>
      </c>
      <c r="E183" s="51" t="s">
        <v>18</v>
      </c>
      <c r="F183" s="51" t="s">
        <v>17</v>
      </c>
      <c r="G183" s="51" t="s">
        <v>16</v>
      </c>
      <c r="J183" s="51" t="s">
        <v>25</v>
      </c>
      <c r="K183" s="51" t="s">
        <v>16</v>
      </c>
      <c r="Q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4" spans="1:17" ht="17.100000000000001" customHeight="1" x14ac:dyDescent="0.25">
      <c r="A184" s="51" t="s">
        <v>292</v>
      </c>
      <c r="B184" s="51" t="s">
        <v>114</v>
      </c>
      <c r="C184" s="51">
        <v>14456</v>
      </c>
      <c r="E184" s="51" t="s">
        <v>18</v>
      </c>
      <c r="F184" s="51" t="s">
        <v>17</v>
      </c>
      <c r="G184" s="51" t="s">
        <v>16</v>
      </c>
      <c r="J184" s="51" t="s">
        <v>25</v>
      </c>
      <c r="K184" s="51" t="s">
        <v>16</v>
      </c>
      <c r="Q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5" spans="1:17" ht="17.100000000000001" customHeight="1" x14ac:dyDescent="0.25">
      <c r="A185" s="51" t="s">
        <v>293</v>
      </c>
      <c r="B185" s="51" t="s">
        <v>114</v>
      </c>
      <c r="C185" s="51">
        <v>14456</v>
      </c>
      <c r="E185" s="51" t="s">
        <v>18</v>
      </c>
      <c r="F185" s="51" t="s">
        <v>17</v>
      </c>
      <c r="G185" s="51" t="s">
        <v>16</v>
      </c>
      <c r="J185" s="51" t="s">
        <v>25</v>
      </c>
      <c r="K185" s="51" t="s">
        <v>16</v>
      </c>
      <c r="Q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6" spans="1:17" ht="17.100000000000001" customHeight="1" x14ac:dyDescent="0.25">
      <c r="A186" s="51" t="s">
        <v>294</v>
      </c>
      <c r="B186" s="51" t="s">
        <v>112</v>
      </c>
      <c r="C186" s="51">
        <v>14541</v>
      </c>
      <c r="E186" s="51" t="s">
        <v>18</v>
      </c>
      <c r="F186" s="51" t="s">
        <v>17</v>
      </c>
      <c r="G186" s="51" t="s">
        <v>16</v>
      </c>
      <c r="J186" s="51" t="s">
        <v>25</v>
      </c>
      <c r="K186" s="51" t="s">
        <v>16</v>
      </c>
      <c r="Q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7" spans="1:17" ht="17.100000000000001" customHeight="1" x14ac:dyDescent="0.25">
      <c r="A187" s="51" t="s">
        <v>295</v>
      </c>
      <c r="B187" s="51" t="s">
        <v>112</v>
      </c>
      <c r="C187" s="51">
        <v>14541</v>
      </c>
      <c r="E187" s="51" t="s">
        <v>18</v>
      </c>
      <c r="F187" s="51" t="s">
        <v>17</v>
      </c>
      <c r="G187" s="51" t="s">
        <v>16</v>
      </c>
      <c r="J187" s="51" t="s">
        <v>18</v>
      </c>
      <c r="K187" s="51" t="s">
        <v>16</v>
      </c>
      <c r="Q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8" spans="1:17" ht="17.100000000000001" customHeight="1" x14ac:dyDescent="0.25">
      <c r="A188" s="51" t="s">
        <v>296</v>
      </c>
      <c r="B188" s="51" t="s">
        <v>114</v>
      </c>
      <c r="C188" s="51">
        <v>14456</v>
      </c>
      <c r="E188" s="51" t="s">
        <v>18</v>
      </c>
      <c r="F188" s="51" t="s">
        <v>17</v>
      </c>
      <c r="G188" s="51" t="s">
        <v>16</v>
      </c>
      <c r="J188" s="51" t="s">
        <v>25</v>
      </c>
      <c r="K188" s="51" t="s">
        <v>31</v>
      </c>
      <c r="Q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9" spans="1:17" ht="17.100000000000001" customHeight="1" x14ac:dyDescent="0.25">
      <c r="A189" s="51" t="s">
        <v>297</v>
      </c>
      <c r="B189" s="51" t="s">
        <v>114</v>
      </c>
      <c r="C189" s="51">
        <v>14456</v>
      </c>
      <c r="E189" s="51" t="s">
        <v>18</v>
      </c>
      <c r="F189" s="51" t="s">
        <v>17</v>
      </c>
      <c r="G189" s="51" t="s">
        <v>16</v>
      </c>
      <c r="J189" s="51" t="s">
        <v>25</v>
      </c>
      <c r="K189" s="51" t="s">
        <v>16</v>
      </c>
      <c r="Q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0" spans="1:17" ht="17.100000000000001" customHeight="1" x14ac:dyDescent="0.25">
      <c r="A190" s="51" t="s">
        <v>298</v>
      </c>
      <c r="B190" s="51" t="s">
        <v>112</v>
      </c>
      <c r="C190" s="51">
        <v>14541</v>
      </c>
      <c r="E190" s="51" t="s">
        <v>18</v>
      </c>
      <c r="F190" s="51" t="s">
        <v>17</v>
      </c>
      <c r="G190" s="51" t="s">
        <v>16</v>
      </c>
      <c r="J190" s="51" t="s">
        <v>18</v>
      </c>
      <c r="K190" s="51" t="s">
        <v>16</v>
      </c>
      <c r="Q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1" spans="1:17" ht="17.100000000000001" customHeight="1" x14ac:dyDescent="0.25">
      <c r="A191" s="51" t="s">
        <v>299</v>
      </c>
      <c r="B191" s="51" t="s">
        <v>112</v>
      </c>
      <c r="C191" s="51">
        <v>14541</v>
      </c>
      <c r="E191" s="51" t="s">
        <v>18</v>
      </c>
      <c r="F191" s="51" t="s">
        <v>17</v>
      </c>
      <c r="G191" s="51" t="s">
        <v>16</v>
      </c>
      <c r="J191" s="51" t="s">
        <v>18</v>
      </c>
      <c r="K191" s="51" t="s">
        <v>19</v>
      </c>
      <c r="Q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2" spans="1:17" ht="17.100000000000001" customHeight="1" x14ac:dyDescent="0.25">
      <c r="A192" s="51" t="s">
        <v>300</v>
      </c>
      <c r="B192" s="51" t="s">
        <v>112</v>
      </c>
      <c r="C192" s="51">
        <v>14541</v>
      </c>
      <c r="E192" s="51" t="s">
        <v>18</v>
      </c>
      <c r="F192" s="51" t="s">
        <v>17</v>
      </c>
      <c r="G192" s="51" t="s">
        <v>16</v>
      </c>
      <c r="J192" s="51" t="s">
        <v>18</v>
      </c>
      <c r="K192" s="51" t="s">
        <v>16</v>
      </c>
      <c r="Q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3" spans="1:17" ht="17.100000000000001" customHeight="1" x14ac:dyDescent="0.25">
      <c r="A193" s="51" t="s">
        <v>301</v>
      </c>
      <c r="B193" s="51" t="s">
        <v>112</v>
      </c>
      <c r="C193" s="51">
        <v>14541</v>
      </c>
      <c r="E193" s="51" t="s">
        <v>18</v>
      </c>
      <c r="F193" s="51" t="s">
        <v>17</v>
      </c>
      <c r="G193" s="51" t="s">
        <v>16</v>
      </c>
      <c r="J193" s="51" t="s">
        <v>25</v>
      </c>
      <c r="K193" s="51" t="s">
        <v>16</v>
      </c>
      <c r="Q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4" spans="1:17" ht="17.100000000000001" customHeight="1" x14ac:dyDescent="0.25">
      <c r="A194" s="51" t="s">
        <v>302</v>
      </c>
      <c r="B194" s="51" t="s">
        <v>112</v>
      </c>
      <c r="C194" s="51">
        <v>14541</v>
      </c>
      <c r="E194" s="51" t="s">
        <v>18</v>
      </c>
      <c r="F194" s="51" t="s">
        <v>17</v>
      </c>
      <c r="G194" s="51" t="s">
        <v>16</v>
      </c>
      <c r="J194" s="51" t="s">
        <v>25</v>
      </c>
      <c r="K194" s="51" t="s">
        <v>16</v>
      </c>
      <c r="Q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5" spans="1:17" ht="17.100000000000001" customHeight="1" x14ac:dyDescent="0.25">
      <c r="A195" s="51" t="s">
        <v>303</v>
      </c>
      <c r="B195" s="51" t="s">
        <v>112</v>
      </c>
      <c r="C195" s="51">
        <v>14541</v>
      </c>
      <c r="E195" s="51" t="s">
        <v>18</v>
      </c>
      <c r="F195" s="51" t="s">
        <v>17</v>
      </c>
      <c r="G195" s="51" t="s">
        <v>16</v>
      </c>
      <c r="J195" s="51" t="s">
        <v>25</v>
      </c>
      <c r="K195" s="51" t="s">
        <v>16</v>
      </c>
      <c r="Q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6" spans="1:17" ht="17.100000000000001" customHeight="1" x14ac:dyDescent="0.25">
      <c r="A196" s="51" t="s">
        <v>304</v>
      </c>
      <c r="B196" s="51" t="s">
        <v>114</v>
      </c>
      <c r="C196" s="51">
        <v>14456</v>
      </c>
      <c r="E196" s="51" t="s">
        <v>18</v>
      </c>
      <c r="F196" s="51" t="s">
        <v>17</v>
      </c>
      <c r="G196" s="51" t="s">
        <v>16</v>
      </c>
      <c r="J196" s="51" t="s">
        <v>32</v>
      </c>
      <c r="K196" s="51" t="s">
        <v>31</v>
      </c>
      <c r="Q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7" spans="1:17" ht="17.100000000000001" customHeight="1" x14ac:dyDescent="0.25">
      <c r="A197" s="51" t="s">
        <v>305</v>
      </c>
      <c r="B197" s="51" t="s">
        <v>112</v>
      </c>
      <c r="C197" s="51">
        <v>14541</v>
      </c>
      <c r="E197" s="51" t="s">
        <v>18</v>
      </c>
      <c r="F197" s="51" t="s">
        <v>17</v>
      </c>
      <c r="G197" s="51" t="s">
        <v>16</v>
      </c>
      <c r="J197" s="51" t="s">
        <v>25</v>
      </c>
      <c r="K197" s="51" t="s">
        <v>16</v>
      </c>
      <c r="Q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8" spans="1:17" ht="17.100000000000001" customHeight="1" x14ac:dyDescent="0.25">
      <c r="A198" s="51" t="s">
        <v>306</v>
      </c>
      <c r="B198" s="51" t="s">
        <v>112</v>
      </c>
      <c r="C198" s="51">
        <v>14541</v>
      </c>
      <c r="E198" s="51" t="s">
        <v>18</v>
      </c>
      <c r="F198" s="51" t="s">
        <v>17</v>
      </c>
      <c r="G198" s="51" t="s">
        <v>16</v>
      </c>
      <c r="J198" s="51" t="s">
        <v>18</v>
      </c>
      <c r="K198" s="51" t="s">
        <v>16</v>
      </c>
      <c r="Q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9" spans="1:17" ht="17.100000000000001" customHeight="1" x14ac:dyDescent="0.25">
      <c r="A199" s="51" t="s">
        <v>307</v>
      </c>
      <c r="B199" s="51" t="s">
        <v>114</v>
      </c>
      <c r="C199" s="51">
        <v>14456</v>
      </c>
      <c r="E199" s="51" t="s">
        <v>18</v>
      </c>
      <c r="F199" s="51" t="s">
        <v>17</v>
      </c>
      <c r="G199" s="51" t="s">
        <v>16</v>
      </c>
      <c r="J199" s="51" t="s">
        <v>25</v>
      </c>
      <c r="K199" s="51" t="s">
        <v>16</v>
      </c>
      <c r="Q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0" spans="1:17" ht="17.100000000000001" customHeight="1" x14ac:dyDescent="0.25">
      <c r="A200" s="51" t="s">
        <v>308</v>
      </c>
      <c r="B200" s="51" t="s">
        <v>112</v>
      </c>
      <c r="C200" s="51">
        <v>14541</v>
      </c>
      <c r="E200" s="51" t="s">
        <v>18</v>
      </c>
      <c r="F200" s="51" t="s">
        <v>17</v>
      </c>
      <c r="G200" s="51" t="s">
        <v>16</v>
      </c>
      <c r="J200" s="51" t="s">
        <v>25</v>
      </c>
      <c r="K200" s="51" t="s">
        <v>16</v>
      </c>
      <c r="Q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1" spans="1:17" ht="17.100000000000001" customHeight="1" x14ac:dyDescent="0.25">
      <c r="A201" s="51" t="s">
        <v>309</v>
      </c>
      <c r="B201" s="51" t="s">
        <v>114</v>
      </c>
      <c r="C201" s="51">
        <v>14456</v>
      </c>
      <c r="E201" s="51" t="s">
        <v>18</v>
      </c>
      <c r="F201" s="51" t="s">
        <v>17</v>
      </c>
      <c r="G201" s="51" t="s">
        <v>16</v>
      </c>
      <c r="J201" s="51" t="s">
        <v>18</v>
      </c>
      <c r="K201" s="51" t="s">
        <v>16</v>
      </c>
      <c r="Q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2" spans="1:17" ht="17.100000000000001" customHeight="1" x14ac:dyDescent="0.25">
      <c r="A202" s="51" t="s">
        <v>310</v>
      </c>
      <c r="B202" s="51" t="s">
        <v>114</v>
      </c>
      <c r="C202" s="51">
        <v>14456</v>
      </c>
      <c r="E202" s="51" t="s">
        <v>18</v>
      </c>
      <c r="F202" s="51" t="s">
        <v>17</v>
      </c>
      <c r="G202" s="51" t="s">
        <v>16</v>
      </c>
      <c r="J202" s="51" t="s">
        <v>18</v>
      </c>
      <c r="K202" s="51" t="s">
        <v>16</v>
      </c>
      <c r="Q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3" spans="1:17" ht="17.100000000000001" customHeight="1" x14ac:dyDescent="0.25">
      <c r="A203" s="51" t="s">
        <v>311</v>
      </c>
      <c r="B203" s="51" t="s">
        <v>112</v>
      </c>
      <c r="C203" s="51">
        <v>14541</v>
      </c>
      <c r="E203" s="51" t="s">
        <v>18</v>
      </c>
      <c r="F203" s="51" t="s">
        <v>17</v>
      </c>
      <c r="G203" s="51" t="s">
        <v>16</v>
      </c>
      <c r="J203" s="51" t="s">
        <v>25</v>
      </c>
      <c r="K203" s="51" t="s">
        <v>16</v>
      </c>
      <c r="Q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4" spans="1:17" ht="17.100000000000001" customHeight="1" x14ac:dyDescent="0.25">
      <c r="A204" s="51" t="s">
        <v>312</v>
      </c>
      <c r="B204" s="51" t="s">
        <v>112</v>
      </c>
      <c r="C204" s="51">
        <v>14541</v>
      </c>
      <c r="E204" s="51" t="s">
        <v>18</v>
      </c>
      <c r="F204" s="51" t="s">
        <v>17</v>
      </c>
      <c r="G204" s="51" t="s">
        <v>16</v>
      </c>
      <c r="J204" s="51" t="s">
        <v>25</v>
      </c>
      <c r="K204" s="51" t="s">
        <v>16</v>
      </c>
      <c r="Q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5" spans="1:17" ht="17.100000000000001" customHeight="1" x14ac:dyDescent="0.25">
      <c r="A205" s="51" t="s">
        <v>313</v>
      </c>
      <c r="B205" s="51" t="s">
        <v>112</v>
      </c>
      <c r="C205" s="51">
        <v>14541</v>
      </c>
      <c r="E205" s="51" t="s">
        <v>18</v>
      </c>
      <c r="F205" s="51" t="s">
        <v>17</v>
      </c>
      <c r="G205" s="51" t="s">
        <v>16</v>
      </c>
      <c r="J205" s="51" t="s">
        <v>25</v>
      </c>
      <c r="K205" s="51" t="s">
        <v>16</v>
      </c>
      <c r="Q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6" spans="1:17" ht="17.100000000000001" customHeight="1" x14ac:dyDescent="0.25">
      <c r="A206" s="51" t="s">
        <v>314</v>
      </c>
      <c r="B206" s="51" t="s">
        <v>112</v>
      </c>
      <c r="C206" s="51">
        <v>14541</v>
      </c>
      <c r="E206" s="51" t="s">
        <v>18</v>
      </c>
      <c r="F206" s="51" t="s">
        <v>17</v>
      </c>
      <c r="G206" s="51" t="s">
        <v>16</v>
      </c>
      <c r="J206" s="51" t="s">
        <v>18</v>
      </c>
      <c r="K206" s="51" t="s">
        <v>16</v>
      </c>
      <c r="Q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7" spans="1:17" ht="17.100000000000001" customHeight="1" x14ac:dyDescent="0.25">
      <c r="A207" s="51" t="s">
        <v>315</v>
      </c>
      <c r="B207" s="51" t="s">
        <v>114</v>
      </c>
      <c r="C207" s="51">
        <v>14456</v>
      </c>
      <c r="E207" s="51" t="s">
        <v>18</v>
      </c>
      <c r="F207" s="51" t="s">
        <v>17</v>
      </c>
      <c r="G207" s="51" t="s">
        <v>16</v>
      </c>
      <c r="J207" s="51" t="s">
        <v>25</v>
      </c>
      <c r="K207" s="51" t="s">
        <v>16</v>
      </c>
      <c r="Q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8" spans="1:17" ht="17.100000000000001" customHeight="1" x14ac:dyDescent="0.25">
      <c r="A208" s="51" t="s">
        <v>244</v>
      </c>
      <c r="B208" s="51" t="s">
        <v>112</v>
      </c>
      <c r="C208" s="51">
        <v>14541</v>
      </c>
      <c r="E208" s="51" t="s">
        <v>18</v>
      </c>
      <c r="F208" s="51" t="s">
        <v>17</v>
      </c>
      <c r="G208" s="51" t="s">
        <v>16</v>
      </c>
      <c r="J208" s="51" t="s">
        <v>18</v>
      </c>
      <c r="K208" s="51" t="s">
        <v>16</v>
      </c>
      <c r="Q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9" spans="1:17" ht="17.100000000000001" customHeight="1" x14ac:dyDescent="0.25">
      <c r="A209" s="51" t="s">
        <v>316</v>
      </c>
      <c r="B209" s="51" t="s">
        <v>112</v>
      </c>
      <c r="C209" s="51">
        <v>14541</v>
      </c>
      <c r="E209" s="51" t="s">
        <v>18</v>
      </c>
      <c r="F209" s="51" t="s">
        <v>17</v>
      </c>
      <c r="G209" s="51" t="s">
        <v>16</v>
      </c>
      <c r="J209" s="51" t="s">
        <v>25</v>
      </c>
      <c r="K209" s="51" t="s">
        <v>16</v>
      </c>
      <c r="Q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0" spans="1:17" ht="17.100000000000001" customHeight="1" x14ac:dyDescent="0.25">
      <c r="A210" s="51" t="s">
        <v>317</v>
      </c>
      <c r="B210" s="51" t="s">
        <v>112</v>
      </c>
      <c r="C210" s="51">
        <v>14541</v>
      </c>
      <c r="E210" s="51" t="s">
        <v>18</v>
      </c>
      <c r="F210" s="51" t="s">
        <v>17</v>
      </c>
      <c r="G210" s="51" t="s">
        <v>16</v>
      </c>
      <c r="J210" s="51" t="s">
        <v>25</v>
      </c>
      <c r="K210" s="51" t="s">
        <v>16</v>
      </c>
      <c r="Q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1" spans="1:17" ht="17.100000000000001" customHeight="1" x14ac:dyDescent="0.25">
      <c r="A211" s="51" t="s">
        <v>318</v>
      </c>
      <c r="B211" s="51" t="s">
        <v>112</v>
      </c>
      <c r="C211" s="51">
        <v>14541</v>
      </c>
      <c r="E211" s="51" t="s">
        <v>18</v>
      </c>
      <c r="F211" s="51" t="s">
        <v>17</v>
      </c>
      <c r="G211" s="51" t="s">
        <v>16</v>
      </c>
      <c r="J211" s="51" t="s">
        <v>25</v>
      </c>
      <c r="K211" s="51" t="s">
        <v>16</v>
      </c>
      <c r="Q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2" spans="1:17" ht="17.100000000000001" customHeight="1" x14ac:dyDescent="0.25">
      <c r="A212" s="51" t="s">
        <v>319</v>
      </c>
      <c r="B212" s="51" t="s">
        <v>112</v>
      </c>
      <c r="C212" s="51">
        <v>14541</v>
      </c>
      <c r="E212" s="51" t="s">
        <v>18</v>
      </c>
      <c r="F212" s="51" t="s">
        <v>17</v>
      </c>
      <c r="G212" s="51" t="s">
        <v>16</v>
      </c>
      <c r="J212" s="51" t="s">
        <v>25</v>
      </c>
      <c r="K212" s="51" t="s">
        <v>16</v>
      </c>
      <c r="Q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3" spans="1:17" ht="17.100000000000001" customHeight="1" x14ac:dyDescent="0.25">
      <c r="A213" s="51" t="s">
        <v>320</v>
      </c>
      <c r="B213" s="51" t="s">
        <v>114</v>
      </c>
      <c r="C213" s="51">
        <v>14456</v>
      </c>
      <c r="E213" s="51" t="s">
        <v>18</v>
      </c>
      <c r="F213" s="51" t="s">
        <v>17</v>
      </c>
      <c r="G213" s="51" t="s">
        <v>16</v>
      </c>
      <c r="J213" s="51" t="s">
        <v>25</v>
      </c>
      <c r="K213" s="51" t="s">
        <v>16</v>
      </c>
      <c r="Q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4" spans="1:17" ht="17.100000000000001" customHeight="1" x14ac:dyDescent="0.25">
      <c r="A214" s="51" t="s">
        <v>321</v>
      </c>
      <c r="B214" s="51" t="s">
        <v>114</v>
      </c>
      <c r="C214" s="51">
        <v>14456</v>
      </c>
      <c r="E214" s="51" t="s">
        <v>18</v>
      </c>
      <c r="F214" s="51" t="s">
        <v>17</v>
      </c>
      <c r="G214" s="51" t="s">
        <v>16</v>
      </c>
      <c r="J214" s="51" t="s">
        <v>25</v>
      </c>
      <c r="K214" s="51" t="s">
        <v>16</v>
      </c>
      <c r="Q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5" spans="1:17" ht="17.100000000000001" customHeight="1" x14ac:dyDescent="0.25">
      <c r="A215" s="51" t="s">
        <v>322</v>
      </c>
      <c r="B215" s="51" t="s">
        <v>112</v>
      </c>
      <c r="C215" s="51">
        <v>14541</v>
      </c>
      <c r="E215" s="51" t="s">
        <v>18</v>
      </c>
      <c r="F215" s="51" t="s">
        <v>17</v>
      </c>
      <c r="G215" s="51" t="s">
        <v>16</v>
      </c>
      <c r="J215" s="51" t="s">
        <v>18</v>
      </c>
      <c r="K215" s="51" t="s">
        <v>16</v>
      </c>
      <c r="Q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6" spans="1:17" ht="17.100000000000001" customHeight="1" x14ac:dyDescent="0.25">
      <c r="A216" s="51" t="s">
        <v>323</v>
      </c>
      <c r="B216" s="51" t="s">
        <v>112</v>
      </c>
      <c r="C216" s="51">
        <v>14541</v>
      </c>
      <c r="E216" s="51" t="s">
        <v>18</v>
      </c>
      <c r="F216" s="51" t="s">
        <v>17</v>
      </c>
      <c r="G216" s="51" t="s">
        <v>16</v>
      </c>
      <c r="J216" s="51" t="s">
        <v>25</v>
      </c>
      <c r="K216" s="51" t="s">
        <v>16</v>
      </c>
      <c r="Q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7" spans="1:17" ht="17.100000000000001" customHeight="1" x14ac:dyDescent="0.25">
      <c r="A217" s="51" t="s">
        <v>174</v>
      </c>
      <c r="B217" s="51" t="s">
        <v>112</v>
      </c>
      <c r="C217" s="51">
        <v>14541</v>
      </c>
      <c r="E217" s="51" t="s">
        <v>18</v>
      </c>
      <c r="F217" s="51" t="s">
        <v>17</v>
      </c>
      <c r="G217" s="51" t="s">
        <v>16</v>
      </c>
      <c r="J217" s="51" t="s">
        <v>18</v>
      </c>
      <c r="K217" s="51" t="s">
        <v>16</v>
      </c>
      <c r="Q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8" spans="1:17" ht="17.100000000000001" customHeight="1" x14ac:dyDescent="0.25">
      <c r="A218" s="51" t="s">
        <v>324</v>
      </c>
      <c r="B218" s="51" t="s">
        <v>112</v>
      </c>
      <c r="C218" s="51">
        <v>14541</v>
      </c>
      <c r="E218" s="51" t="s">
        <v>18</v>
      </c>
      <c r="F218" s="51" t="s">
        <v>17</v>
      </c>
      <c r="G218" s="51" t="s">
        <v>16</v>
      </c>
      <c r="J218" s="51" t="s">
        <v>25</v>
      </c>
      <c r="K218" s="51" t="s">
        <v>16</v>
      </c>
      <c r="Q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9" spans="1:17" ht="17.100000000000001" customHeight="1" x14ac:dyDescent="0.25">
      <c r="A219" s="51" t="s">
        <v>325</v>
      </c>
      <c r="B219" s="51" t="s">
        <v>114</v>
      </c>
      <c r="C219" s="51">
        <v>14456</v>
      </c>
      <c r="E219" s="51" t="s">
        <v>18</v>
      </c>
      <c r="F219" s="51" t="s">
        <v>17</v>
      </c>
      <c r="G219" s="51" t="s">
        <v>16</v>
      </c>
      <c r="J219" s="51" t="s">
        <v>25</v>
      </c>
      <c r="K219" s="51" t="s">
        <v>16</v>
      </c>
      <c r="Q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0" spans="1:17" ht="17.100000000000001" customHeight="1" x14ac:dyDescent="0.25">
      <c r="A220" s="51" t="s">
        <v>326</v>
      </c>
      <c r="B220" s="51" t="s">
        <v>114</v>
      </c>
      <c r="C220" s="51">
        <v>14456</v>
      </c>
      <c r="E220" s="51" t="s">
        <v>18</v>
      </c>
      <c r="F220" s="51" t="s">
        <v>17</v>
      </c>
      <c r="G220" s="51" t="s">
        <v>16</v>
      </c>
      <c r="J220" s="51" t="s">
        <v>25</v>
      </c>
      <c r="K220" s="51" t="s">
        <v>16</v>
      </c>
      <c r="Q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1" spans="1:17" ht="17.100000000000001" customHeight="1" x14ac:dyDescent="0.25">
      <c r="A221" s="51" t="s">
        <v>327</v>
      </c>
      <c r="B221" s="51" t="s">
        <v>114</v>
      </c>
      <c r="C221" s="51">
        <v>14456</v>
      </c>
      <c r="E221" s="51" t="s">
        <v>18</v>
      </c>
      <c r="F221" s="51" t="s">
        <v>17</v>
      </c>
      <c r="G221" s="51" t="s">
        <v>16</v>
      </c>
      <c r="J221" s="51" t="s">
        <v>25</v>
      </c>
      <c r="K221" s="51" t="s">
        <v>16</v>
      </c>
      <c r="Q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2" spans="1:17" ht="17.100000000000001" customHeight="1" x14ac:dyDescent="0.25">
      <c r="A222" s="51" t="s">
        <v>328</v>
      </c>
      <c r="B222" s="51" t="s">
        <v>112</v>
      </c>
      <c r="C222" s="51">
        <v>14541</v>
      </c>
      <c r="E222" s="51" t="s">
        <v>18</v>
      </c>
      <c r="F222" s="51" t="s">
        <v>17</v>
      </c>
      <c r="G222" s="51" t="s">
        <v>16</v>
      </c>
      <c r="J222" s="51" t="s">
        <v>25</v>
      </c>
      <c r="K222" s="51" t="s">
        <v>16</v>
      </c>
      <c r="Q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3" spans="1:17" ht="17.100000000000001" customHeight="1" x14ac:dyDescent="0.25">
      <c r="A223" s="51" t="s">
        <v>329</v>
      </c>
      <c r="B223" s="51" t="s">
        <v>114</v>
      </c>
      <c r="C223" s="51">
        <v>14456</v>
      </c>
      <c r="E223" s="51" t="s">
        <v>18</v>
      </c>
      <c r="F223" s="51" t="s">
        <v>17</v>
      </c>
      <c r="G223" s="51" t="s">
        <v>16</v>
      </c>
      <c r="J223" s="51" t="s">
        <v>25</v>
      </c>
      <c r="K223" s="51" t="s">
        <v>16</v>
      </c>
      <c r="Q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4" spans="1:17" ht="17.100000000000001" customHeight="1" x14ac:dyDescent="0.25">
      <c r="A224" s="51" t="s">
        <v>330</v>
      </c>
      <c r="B224" s="51" t="s">
        <v>114</v>
      </c>
      <c r="C224" s="51">
        <v>14456</v>
      </c>
      <c r="E224" s="51" t="s">
        <v>18</v>
      </c>
      <c r="F224" s="51" t="s">
        <v>17</v>
      </c>
      <c r="G224" s="51" t="s">
        <v>16</v>
      </c>
      <c r="J224" s="51" t="s">
        <v>32</v>
      </c>
      <c r="K224" s="51" t="s">
        <v>31</v>
      </c>
      <c r="Q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5" spans="1:17" ht="17.100000000000001" customHeight="1" x14ac:dyDescent="0.25">
      <c r="A225" s="51" t="s">
        <v>331</v>
      </c>
      <c r="B225" s="51" t="s">
        <v>114</v>
      </c>
      <c r="C225" s="51">
        <v>14456</v>
      </c>
      <c r="E225" s="51" t="s">
        <v>18</v>
      </c>
      <c r="F225" s="51" t="s">
        <v>17</v>
      </c>
      <c r="G225" s="51" t="s">
        <v>16</v>
      </c>
      <c r="J225" s="51" t="s">
        <v>32</v>
      </c>
      <c r="K225" s="51" t="s">
        <v>31</v>
      </c>
      <c r="Q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6" spans="1:17" ht="17.100000000000001" customHeight="1" x14ac:dyDescent="0.25">
      <c r="A226" s="51" t="s">
        <v>332</v>
      </c>
      <c r="B226" s="51" t="s">
        <v>114</v>
      </c>
      <c r="C226" s="51">
        <v>14456</v>
      </c>
      <c r="E226" s="51" t="s">
        <v>18</v>
      </c>
      <c r="F226" s="51" t="s">
        <v>17</v>
      </c>
      <c r="G226" s="51" t="s">
        <v>16</v>
      </c>
      <c r="J226" s="51" t="s">
        <v>18</v>
      </c>
      <c r="K226" s="51" t="s">
        <v>16</v>
      </c>
      <c r="Q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7" spans="1:17" ht="17.100000000000001" customHeight="1" x14ac:dyDescent="0.25">
      <c r="A227" s="51" t="s">
        <v>333</v>
      </c>
      <c r="B227" s="51" t="s">
        <v>112</v>
      </c>
      <c r="C227" s="51">
        <v>14541</v>
      </c>
      <c r="E227" s="51" t="s">
        <v>18</v>
      </c>
      <c r="F227" s="51" t="s">
        <v>17</v>
      </c>
      <c r="G227" s="51" t="s">
        <v>16</v>
      </c>
      <c r="J227" s="51" t="s">
        <v>25</v>
      </c>
      <c r="K227" s="51" t="s">
        <v>16</v>
      </c>
      <c r="Q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8" spans="1:17" ht="17.100000000000001" customHeight="1" x14ac:dyDescent="0.25">
      <c r="A228" s="51" t="s">
        <v>334</v>
      </c>
      <c r="B228" s="51" t="s">
        <v>112</v>
      </c>
      <c r="C228" s="51">
        <v>14541</v>
      </c>
      <c r="E228" s="51" t="s">
        <v>18</v>
      </c>
      <c r="F228" s="51" t="s">
        <v>17</v>
      </c>
      <c r="G228" s="51" t="s">
        <v>16</v>
      </c>
      <c r="J228" s="51" t="s">
        <v>18</v>
      </c>
      <c r="K228" s="51" t="s">
        <v>16</v>
      </c>
      <c r="Q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9" spans="1:17" ht="17.100000000000001" customHeight="1" x14ac:dyDescent="0.25">
      <c r="A229" s="51" t="s">
        <v>335</v>
      </c>
      <c r="B229" s="51" t="s">
        <v>112</v>
      </c>
      <c r="C229" s="51">
        <v>14541</v>
      </c>
      <c r="E229" s="51" t="s">
        <v>18</v>
      </c>
      <c r="F229" s="51" t="s">
        <v>17</v>
      </c>
      <c r="G229" s="51" t="s">
        <v>16</v>
      </c>
      <c r="J229" s="51" t="s">
        <v>25</v>
      </c>
      <c r="K229" s="51" t="s">
        <v>16</v>
      </c>
      <c r="Q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0" spans="1:17" ht="17.100000000000001" customHeight="1" x14ac:dyDescent="0.25">
      <c r="A230" s="51" t="s">
        <v>336</v>
      </c>
      <c r="B230" s="51" t="s">
        <v>112</v>
      </c>
      <c r="C230" s="51">
        <v>14541</v>
      </c>
      <c r="E230" s="51" t="s">
        <v>18</v>
      </c>
      <c r="F230" s="51" t="s">
        <v>17</v>
      </c>
      <c r="G230" s="51" t="s">
        <v>16</v>
      </c>
      <c r="J230" s="51" t="s">
        <v>25</v>
      </c>
      <c r="K230" s="51" t="s">
        <v>16</v>
      </c>
      <c r="Q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1" spans="1:17" ht="17.100000000000001" customHeight="1" x14ac:dyDescent="0.25">
      <c r="A231" s="51" t="s">
        <v>337</v>
      </c>
      <c r="B231" s="51" t="s">
        <v>112</v>
      </c>
      <c r="C231" s="51">
        <v>14541</v>
      </c>
      <c r="E231" s="51" t="s">
        <v>18</v>
      </c>
      <c r="F231" s="51" t="s">
        <v>17</v>
      </c>
      <c r="G231" s="51" t="s">
        <v>16</v>
      </c>
      <c r="J231" s="51" t="s">
        <v>25</v>
      </c>
      <c r="K231" s="51" t="s">
        <v>19</v>
      </c>
      <c r="Q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2" spans="1:17" ht="17.100000000000001" customHeight="1" x14ac:dyDescent="0.25">
      <c r="A232" s="51" t="s">
        <v>338</v>
      </c>
      <c r="B232" s="51" t="s">
        <v>112</v>
      </c>
      <c r="C232" s="51">
        <v>14541</v>
      </c>
      <c r="E232" s="51" t="s">
        <v>18</v>
      </c>
      <c r="F232" s="51" t="s">
        <v>17</v>
      </c>
      <c r="G232" s="51" t="s">
        <v>16</v>
      </c>
      <c r="J232" s="51" t="s">
        <v>25</v>
      </c>
      <c r="K232" s="51" t="s">
        <v>19</v>
      </c>
      <c r="Q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3" spans="1:17" ht="17.100000000000001" customHeight="1" x14ac:dyDescent="0.25">
      <c r="A233" s="51" t="s">
        <v>339</v>
      </c>
      <c r="B233" s="51" t="s">
        <v>112</v>
      </c>
      <c r="C233" s="51">
        <v>14541</v>
      </c>
      <c r="E233" s="51" t="s">
        <v>18</v>
      </c>
      <c r="F233" s="51" t="s">
        <v>17</v>
      </c>
      <c r="G233" s="51" t="s">
        <v>16</v>
      </c>
      <c r="J233" s="51" t="s">
        <v>25</v>
      </c>
      <c r="K233" s="51" t="s">
        <v>19</v>
      </c>
      <c r="Q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4" spans="1:17" ht="17.100000000000001" customHeight="1" x14ac:dyDescent="0.25">
      <c r="A234" s="51" t="s">
        <v>340</v>
      </c>
      <c r="B234" s="51" t="s">
        <v>114</v>
      </c>
      <c r="C234" s="51">
        <v>14456</v>
      </c>
      <c r="E234" s="51" t="s">
        <v>18</v>
      </c>
      <c r="F234" s="51" t="s">
        <v>17</v>
      </c>
      <c r="G234" s="51" t="s">
        <v>16</v>
      </c>
      <c r="J234" s="51" t="s">
        <v>25</v>
      </c>
      <c r="K234" s="51" t="s">
        <v>16</v>
      </c>
      <c r="Q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5" spans="1:17" ht="17.100000000000001" customHeight="1" x14ac:dyDescent="0.25">
      <c r="A235" s="51" t="s">
        <v>341</v>
      </c>
      <c r="B235" s="51" t="s">
        <v>112</v>
      </c>
      <c r="C235" s="51">
        <v>14541</v>
      </c>
      <c r="E235" s="51" t="s">
        <v>18</v>
      </c>
      <c r="F235" s="51" t="s">
        <v>17</v>
      </c>
      <c r="G235" s="51" t="s">
        <v>16</v>
      </c>
      <c r="J235" s="51" t="s">
        <v>18</v>
      </c>
      <c r="K235" s="51" t="s">
        <v>16</v>
      </c>
      <c r="Q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6" spans="1:17" ht="17.100000000000001" customHeight="1" x14ac:dyDescent="0.25">
      <c r="A236" s="51" t="s">
        <v>342</v>
      </c>
      <c r="B236" s="51" t="s">
        <v>112</v>
      </c>
      <c r="C236" s="51">
        <v>14541</v>
      </c>
      <c r="E236" s="51" t="s">
        <v>18</v>
      </c>
      <c r="F236" s="51" t="s">
        <v>17</v>
      </c>
      <c r="G236" s="51" t="s">
        <v>16</v>
      </c>
      <c r="J236" s="51" t="s">
        <v>25</v>
      </c>
      <c r="K236" s="51" t="s">
        <v>16</v>
      </c>
      <c r="Q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7" spans="1:17" ht="17.100000000000001" customHeight="1" x14ac:dyDescent="0.25">
      <c r="A237" s="51" t="s">
        <v>343</v>
      </c>
      <c r="B237" s="51" t="s">
        <v>112</v>
      </c>
      <c r="C237" s="51">
        <v>14541</v>
      </c>
      <c r="E237" s="51" t="s">
        <v>18</v>
      </c>
      <c r="F237" s="51" t="s">
        <v>17</v>
      </c>
      <c r="G237" s="51" t="s">
        <v>16</v>
      </c>
      <c r="J237" s="51" t="s">
        <v>18</v>
      </c>
      <c r="K237" s="51" t="s">
        <v>16</v>
      </c>
      <c r="Q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8" spans="1:17" ht="17.100000000000001" customHeight="1" x14ac:dyDescent="0.25">
      <c r="A238" s="51" t="s">
        <v>344</v>
      </c>
      <c r="B238" s="51" t="s">
        <v>114</v>
      </c>
      <c r="C238" s="51">
        <v>14456</v>
      </c>
      <c r="E238" s="51" t="s">
        <v>18</v>
      </c>
      <c r="F238" s="51" t="s">
        <v>17</v>
      </c>
      <c r="G238" s="51" t="s">
        <v>16</v>
      </c>
      <c r="J238" s="51" t="s">
        <v>25</v>
      </c>
      <c r="K238" s="51" t="s">
        <v>16</v>
      </c>
      <c r="Q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9" spans="1:17" ht="17.100000000000001" customHeight="1" x14ac:dyDescent="0.25">
      <c r="A239" s="51" t="s">
        <v>345</v>
      </c>
      <c r="B239" s="51" t="s">
        <v>114</v>
      </c>
      <c r="C239" s="51">
        <v>14456</v>
      </c>
      <c r="E239" s="51" t="s">
        <v>18</v>
      </c>
      <c r="F239" s="51" t="s">
        <v>17</v>
      </c>
      <c r="G239" s="51" t="s">
        <v>16</v>
      </c>
      <c r="J239" s="51" t="s">
        <v>18</v>
      </c>
      <c r="K239" s="51" t="s">
        <v>16</v>
      </c>
      <c r="Q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0" spans="1:17" ht="17.100000000000001" customHeight="1" x14ac:dyDescent="0.25">
      <c r="A240" s="51" t="s">
        <v>346</v>
      </c>
      <c r="B240" s="51" t="s">
        <v>114</v>
      </c>
      <c r="C240" s="51">
        <v>14456</v>
      </c>
      <c r="E240" s="51" t="s">
        <v>18</v>
      </c>
      <c r="F240" s="51" t="s">
        <v>17</v>
      </c>
      <c r="G240" s="51" t="s">
        <v>16</v>
      </c>
      <c r="J240" s="51" t="s">
        <v>18</v>
      </c>
      <c r="K240" s="51" t="s">
        <v>16</v>
      </c>
      <c r="Q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1" spans="1:17" ht="17.100000000000001" customHeight="1" x14ac:dyDescent="0.25">
      <c r="A241" s="51" t="s">
        <v>347</v>
      </c>
      <c r="B241" s="51" t="s">
        <v>112</v>
      </c>
      <c r="C241" s="51">
        <v>14541</v>
      </c>
      <c r="E241" s="51" t="s">
        <v>18</v>
      </c>
      <c r="F241" s="51" t="s">
        <v>17</v>
      </c>
      <c r="G241" s="51" t="s">
        <v>16</v>
      </c>
      <c r="J241" s="51" t="s">
        <v>25</v>
      </c>
      <c r="K241" s="51" t="s">
        <v>16</v>
      </c>
      <c r="Q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2" spans="1:17" ht="17.100000000000001" customHeight="1" x14ac:dyDescent="0.25">
      <c r="A242" s="51" t="s">
        <v>348</v>
      </c>
      <c r="B242" s="51" t="s">
        <v>112</v>
      </c>
      <c r="C242" s="51">
        <v>14541</v>
      </c>
      <c r="E242" s="51" t="s">
        <v>18</v>
      </c>
      <c r="F242" s="51" t="s">
        <v>17</v>
      </c>
      <c r="G242" s="51" t="s">
        <v>16</v>
      </c>
      <c r="J242" s="51" t="s">
        <v>25</v>
      </c>
      <c r="K242" s="51" t="s">
        <v>16</v>
      </c>
      <c r="Q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3" spans="1:17" ht="17.100000000000001" customHeight="1" x14ac:dyDescent="0.25">
      <c r="A243" s="51" t="s">
        <v>349</v>
      </c>
      <c r="B243" s="51" t="s">
        <v>112</v>
      </c>
      <c r="C243" s="51">
        <v>14541</v>
      </c>
      <c r="E243" s="51" t="s">
        <v>18</v>
      </c>
      <c r="F243" s="51" t="s">
        <v>17</v>
      </c>
      <c r="G243" s="51" t="s">
        <v>16</v>
      </c>
      <c r="J243" s="51" t="s">
        <v>18</v>
      </c>
      <c r="K243" s="51" t="s">
        <v>31</v>
      </c>
      <c r="Q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4" spans="1:17" ht="17.100000000000001" customHeight="1" x14ac:dyDescent="0.25">
      <c r="A244" s="51" t="s">
        <v>350</v>
      </c>
      <c r="B244" s="51" t="s">
        <v>112</v>
      </c>
      <c r="C244" s="51">
        <v>14541</v>
      </c>
      <c r="E244" s="51" t="s">
        <v>18</v>
      </c>
      <c r="F244" s="51" t="s">
        <v>17</v>
      </c>
      <c r="G244" s="51" t="s">
        <v>16</v>
      </c>
      <c r="J244" s="51" t="s">
        <v>32</v>
      </c>
      <c r="K244" s="51" t="s">
        <v>31</v>
      </c>
      <c r="Q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5" spans="1:17" ht="17.100000000000001" customHeight="1" x14ac:dyDescent="0.25">
      <c r="A245" s="51" t="s">
        <v>351</v>
      </c>
      <c r="B245" s="51" t="s">
        <v>112</v>
      </c>
      <c r="C245" s="51">
        <v>14541</v>
      </c>
      <c r="E245" s="51" t="s">
        <v>18</v>
      </c>
      <c r="F245" s="51" t="s">
        <v>17</v>
      </c>
      <c r="G245" s="51" t="s">
        <v>16</v>
      </c>
      <c r="J245" s="51" t="s">
        <v>25</v>
      </c>
      <c r="K245" s="51" t="s">
        <v>16</v>
      </c>
      <c r="Q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6" spans="1:17" ht="17.100000000000001" customHeight="1" x14ac:dyDescent="0.25">
      <c r="A246" s="51" t="s">
        <v>352</v>
      </c>
      <c r="B246" s="51" t="s">
        <v>112</v>
      </c>
      <c r="C246" s="51">
        <v>14541</v>
      </c>
      <c r="E246" s="51" t="s">
        <v>18</v>
      </c>
      <c r="F246" s="51" t="s">
        <v>17</v>
      </c>
      <c r="G246" s="51" t="s">
        <v>16</v>
      </c>
      <c r="J246" s="51" t="s">
        <v>18</v>
      </c>
      <c r="K246" s="51" t="s">
        <v>16</v>
      </c>
      <c r="Q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7" spans="1:17" ht="17.100000000000001" customHeight="1" x14ac:dyDescent="0.25">
      <c r="A247" s="51" t="s">
        <v>353</v>
      </c>
      <c r="B247" s="51" t="s">
        <v>114</v>
      </c>
      <c r="C247" s="51">
        <v>14456</v>
      </c>
      <c r="E247" s="51" t="s">
        <v>18</v>
      </c>
      <c r="F247" s="51" t="s">
        <v>17</v>
      </c>
      <c r="G247" s="51" t="s">
        <v>16</v>
      </c>
      <c r="J247" s="51" t="s">
        <v>25</v>
      </c>
      <c r="K247" s="51" t="s">
        <v>16</v>
      </c>
      <c r="Q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8" spans="1:17" ht="17.100000000000001" customHeight="1" x14ac:dyDescent="0.25">
      <c r="A248" s="51" t="s">
        <v>354</v>
      </c>
      <c r="B248" s="51" t="s">
        <v>112</v>
      </c>
      <c r="C248" s="51">
        <v>14541</v>
      </c>
      <c r="E248" s="51" t="s">
        <v>18</v>
      </c>
      <c r="F248" s="51" t="s">
        <v>17</v>
      </c>
      <c r="G248" s="51" t="s">
        <v>16</v>
      </c>
      <c r="J248" s="51" t="s">
        <v>18</v>
      </c>
      <c r="K248" s="51" t="s">
        <v>16</v>
      </c>
      <c r="Q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9" spans="1:17" ht="17.100000000000001" customHeight="1" x14ac:dyDescent="0.25">
      <c r="A249" s="51" t="s">
        <v>355</v>
      </c>
      <c r="B249" s="51" t="s">
        <v>112</v>
      </c>
      <c r="C249" s="51">
        <v>14541</v>
      </c>
      <c r="E249" s="51" t="s">
        <v>18</v>
      </c>
      <c r="F249" s="51" t="s">
        <v>17</v>
      </c>
      <c r="G249" s="51" t="s">
        <v>16</v>
      </c>
      <c r="J249" s="51" t="s">
        <v>25</v>
      </c>
      <c r="K249" s="51" t="s">
        <v>16</v>
      </c>
      <c r="Q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0" spans="1:17" ht="17.100000000000001" customHeight="1" x14ac:dyDescent="0.25">
      <c r="A250" s="51" t="s">
        <v>356</v>
      </c>
      <c r="B250" s="51" t="s">
        <v>112</v>
      </c>
      <c r="C250" s="51">
        <v>14541</v>
      </c>
      <c r="E250" s="51" t="s">
        <v>18</v>
      </c>
      <c r="F250" s="51" t="s">
        <v>17</v>
      </c>
      <c r="G250" s="51" t="s">
        <v>16</v>
      </c>
      <c r="J250" s="51" t="s">
        <v>25</v>
      </c>
      <c r="K250" s="51" t="s">
        <v>16</v>
      </c>
      <c r="Q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1" spans="1:17" ht="17.100000000000001" customHeight="1" x14ac:dyDescent="0.25">
      <c r="A251" s="51" t="s">
        <v>357</v>
      </c>
      <c r="B251" s="51" t="s">
        <v>112</v>
      </c>
      <c r="C251" s="51">
        <v>14541</v>
      </c>
      <c r="E251" s="51" t="s">
        <v>18</v>
      </c>
      <c r="F251" s="51" t="s">
        <v>17</v>
      </c>
      <c r="G251" s="51" t="s">
        <v>16</v>
      </c>
      <c r="J251" s="51" t="s">
        <v>25</v>
      </c>
      <c r="K251" s="51" t="s">
        <v>16</v>
      </c>
      <c r="Q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2" spans="1:17" ht="17.100000000000001" customHeight="1" x14ac:dyDescent="0.25">
      <c r="A252" s="51" t="s">
        <v>358</v>
      </c>
      <c r="B252" s="51" t="s">
        <v>112</v>
      </c>
      <c r="C252" s="51">
        <v>14541</v>
      </c>
      <c r="E252" s="51" t="s">
        <v>18</v>
      </c>
      <c r="F252" s="51" t="s">
        <v>17</v>
      </c>
      <c r="G252" s="51" t="s">
        <v>16</v>
      </c>
      <c r="J252" s="51" t="s">
        <v>25</v>
      </c>
      <c r="K252" s="51" t="s">
        <v>16</v>
      </c>
      <c r="Q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3" spans="1:17" ht="17.100000000000001" customHeight="1" x14ac:dyDescent="0.25">
      <c r="A253" s="51" t="s">
        <v>359</v>
      </c>
      <c r="B253" s="51" t="s">
        <v>112</v>
      </c>
      <c r="C253" s="51">
        <v>14541</v>
      </c>
      <c r="E253" s="51" t="s">
        <v>18</v>
      </c>
      <c r="F253" s="51" t="s">
        <v>17</v>
      </c>
      <c r="G253" s="51" t="s">
        <v>16</v>
      </c>
      <c r="J253" s="51" t="s">
        <v>18</v>
      </c>
      <c r="K253" s="51" t="s">
        <v>16</v>
      </c>
      <c r="Q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4" spans="1:17" ht="17.100000000000001" customHeight="1" x14ac:dyDescent="0.25">
      <c r="A254" s="51" t="s">
        <v>360</v>
      </c>
      <c r="B254" s="51" t="s">
        <v>112</v>
      </c>
      <c r="C254" s="51">
        <v>14541</v>
      </c>
      <c r="E254" s="51" t="s">
        <v>18</v>
      </c>
      <c r="F254" s="51" t="s">
        <v>17</v>
      </c>
      <c r="G254" s="51" t="s">
        <v>16</v>
      </c>
      <c r="J254" s="51" t="s">
        <v>18</v>
      </c>
      <c r="K254" s="51" t="s">
        <v>16</v>
      </c>
      <c r="Q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5" spans="1:17" ht="17.100000000000001" customHeight="1" x14ac:dyDescent="0.25">
      <c r="A255" s="51" t="s">
        <v>361</v>
      </c>
      <c r="B255" s="51" t="s">
        <v>112</v>
      </c>
      <c r="C255" s="51">
        <v>14541</v>
      </c>
      <c r="E255" s="51" t="s">
        <v>18</v>
      </c>
      <c r="F255" s="51" t="s">
        <v>17</v>
      </c>
      <c r="G255" s="51" t="s">
        <v>16</v>
      </c>
      <c r="J255" s="51" t="s">
        <v>18</v>
      </c>
      <c r="K255" s="51" t="s">
        <v>16</v>
      </c>
      <c r="Q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6" spans="1:17" ht="17.100000000000001" customHeight="1" x14ac:dyDescent="0.25">
      <c r="A256" s="51" t="s">
        <v>362</v>
      </c>
      <c r="B256" s="51" t="s">
        <v>112</v>
      </c>
      <c r="C256" s="51">
        <v>14541</v>
      </c>
      <c r="E256" s="51" t="s">
        <v>18</v>
      </c>
      <c r="F256" s="51" t="s">
        <v>17</v>
      </c>
      <c r="G256" s="51" t="s">
        <v>16</v>
      </c>
      <c r="J256" s="51" t="s">
        <v>25</v>
      </c>
      <c r="K256" s="51" t="s">
        <v>16</v>
      </c>
      <c r="Q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7" spans="1:17" ht="17.100000000000001" customHeight="1" x14ac:dyDescent="0.25">
      <c r="A257" s="51" t="s">
        <v>363</v>
      </c>
      <c r="B257" s="51" t="s">
        <v>112</v>
      </c>
      <c r="C257" s="51">
        <v>14541</v>
      </c>
      <c r="E257" s="51" t="s">
        <v>18</v>
      </c>
      <c r="F257" s="51" t="s">
        <v>17</v>
      </c>
      <c r="G257" s="51" t="s">
        <v>16</v>
      </c>
      <c r="J257" s="51" t="s">
        <v>25</v>
      </c>
      <c r="K257" s="51" t="s">
        <v>16</v>
      </c>
      <c r="Q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8" spans="1:17" ht="17.100000000000001" customHeight="1" x14ac:dyDescent="0.25">
      <c r="A258" s="51" t="s">
        <v>364</v>
      </c>
      <c r="B258" s="51" t="s">
        <v>114</v>
      </c>
      <c r="C258" s="51">
        <v>14456</v>
      </c>
      <c r="E258" s="51" t="s">
        <v>18</v>
      </c>
      <c r="F258" s="51" t="s">
        <v>17</v>
      </c>
      <c r="G258" s="51" t="s">
        <v>16</v>
      </c>
      <c r="J258" s="51" t="s">
        <v>32</v>
      </c>
      <c r="K258" s="51" t="s">
        <v>31</v>
      </c>
      <c r="Q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9" spans="1:17" ht="17.100000000000001" customHeight="1" x14ac:dyDescent="0.25">
      <c r="A259" s="51" t="s">
        <v>365</v>
      </c>
      <c r="B259" s="51" t="s">
        <v>112</v>
      </c>
      <c r="C259" s="51">
        <v>14541</v>
      </c>
      <c r="E259" s="51" t="s">
        <v>18</v>
      </c>
      <c r="F259" s="51" t="s">
        <v>17</v>
      </c>
      <c r="G259" s="51" t="s">
        <v>16</v>
      </c>
      <c r="J259" s="51" t="s">
        <v>25</v>
      </c>
      <c r="K259" s="51" t="s">
        <v>16</v>
      </c>
      <c r="Q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0" spans="1:17" ht="17.100000000000001" customHeight="1" x14ac:dyDescent="0.25">
      <c r="A260" s="51" t="s">
        <v>366</v>
      </c>
      <c r="B260" s="51" t="s">
        <v>112</v>
      </c>
      <c r="C260" s="51">
        <v>14541</v>
      </c>
      <c r="E260" s="51" t="s">
        <v>18</v>
      </c>
      <c r="F260" s="51" t="s">
        <v>17</v>
      </c>
      <c r="G260" s="51" t="s">
        <v>16</v>
      </c>
      <c r="J260" s="51" t="s">
        <v>25</v>
      </c>
      <c r="K260" s="51" t="s">
        <v>16</v>
      </c>
      <c r="Q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1" spans="1:17" ht="17.100000000000001" customHeight="1" x14ac:dyDescent="0.25">
      <c r="A261" s="51" t="s">
        <v>367</v>
      </c>
      <c r="B261" s="51" t="s">
        <v>112</v>
      </c>
      <c r="C261" s="51">
        <v>14541</v>
      </c>
      <c r="E261" s="51" t="s">
        <v>18</v>
      </c>
      <c r="F261" s="51" t="s">
        <v>17</v>
      </c>
      <c r="G261" s="51" t="s">
        <v>16</v>
      </c>
      <c r="J261" s="51" t="s">
        <v>25</v>
      </c>
      <c r="K261" s="51" t="s">
        <v>16</v>
      </c>
      <c r="Q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2" spans="1:17" ht="17.100000000000001" customHeight="1" x14ac:dyDescent="0.25">
      <c r="A262" s="51" t="s">
        <v>368</v>
      </c>
      <c r="B262" s="51" t="s">
        <v>112</v>
      </c>
      <c r="C262" s="51">
        <v>14541</v>
      </c>
      <c r="E262" s="51" t="s">
        <v>18</v>
      </c>
      <c r="F262" s="51" t="s">
        <v>17</v>
      </c>
      <c r="G262" s="51" t="s">
        <v>16</v>
      </c>
      <c r="J262" s="51" t="s">
        <v>25</v>
      </c>
      <c r="K262" s="51" t="s">
        <v>16</v>
      </c>
      <c r="Q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3" spans="1:17" ht="17.100000000000001" customHeight="1" x14ac:dyDescent="0.25">
      <c r="A263" s="51" t="s">
        <v>369</v>
      </c>
      <c r="B263" s="51" t="s">
        <v>112</v>
      </c>
      <c r="C263" s="51">
        <v>14541</v>
      </c>
      <c r="E263" s="51" t="s">
        <v>18</v>
      </c>
      <c r="F263" s="51" t="s">
        <v>17</v>
      </c>
      <c r="G263" s="51" t="s">
        <v>16</v>
      </c>
      <c r="J263" s="51" t="s">
        <v>25</v>
      </c>
      <c r="K263" s="51" t="s">
        <v>16</v>
      </c>
      <c r="Q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4" spans="1:17" ht="17.100000000000001" customHeight="1" x14ac:dyDescent="0.25">
      <c r="A264" s="51" t="s">
        <v>370</v>
      </c>
      <c r="B264" s="51" t="s">
        <v>112</v>
      </c>
      <c r="C264" s="51">
        <v>14541</v>
      </c>
      <c r="E264" s="51" t="s">
        <v>18</v>
      </c>
      <c r="F264" s="51" t="s">
        <v>17</v>
      </c>
      <c r="G264" s="51" t="s">
        <v>16</v>
      </c>
      <c r="J264" s="51" t="s">
        <v>25</v>
      </c>
      <c r="K264" s="51" t="s">
        <v>16</v>
      </c>
      <c r="Q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5" spans="1:17" ht="17.100000000000001" customHeight="1" x14ac:dyDescent="0.25">
      <c r="A265" s="51" t="s">
        <v>371</v>
      </c>
      <c r="B265" s="51" t="s">
        <v>112</v>
      </c>
      <c r="C265" s="51">
        <v>14541</v>
      </c>
      <c r="E265" s="51" t="s">
        <v>18</v>
      </c>
      <c r="F265" s="51" t="s">
        <v>17</v>
      </c>
      <c r="G265" s="51" t="s">
        <v>16</v>
      </c>
      <c r="J265" s="51" t="s">
        <v>25</v>
      </c>
      <c r="K265" s="51" t="s">
        <v>16</v>
      </c>
      <c r="Q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6" spans="1:17" ht="17.100000000000001" customHeight="1" x14ac:dyDescent="0.25">
      <c r="A266" s="51" t="s">
        <v>372</v>
      </c>
      <c r="B266" s="51" t="s">
        <v>112</v>
      </c>
      <c r="C266" s="51">
        <v>14541</v>
      </c>
      <c r="E266" s="51" t="s">
        <v>18</v>
      </c>
      <c r="F266" s="51" t="s">
        <v>17</v>
      </c>
      <c r="G266" s="51" t="s">
        <v>16</v>
      </c>
      <c r="J266" s="51" t="s">
        <v>25</v>
      </c>
      <c r="K266" s="51" t="s">
        <v>19</v>
      </c>
      <c r="Q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7" spans="1:17" ht="17.100000000000001" customHeight="1" x14ac:dyDescent="0.25">
      <c r="A267" s="51" t="s">
        <v>373</v>
      </c>
      <c r="B267" s="51" t="s">
        <v>112</v>
      </c>
      <c r="C267" s="51">
        <v>14541</v>
      </c>
      <c r="E267" s="51" t="s">
        <v>18</v>
      </c>
      <c r="F267" s="51" t="s">
        <v>17</v>
      </c>
      <c r="G267" s="51" t="s">
        <v>16</v>
      </c>
      <c r="J267" s="51" t="s">
        <v>18</v>
      </c>
      <c r="K267" s="51" t="s">
        <v>16</v>
      </c>
      <c r="Q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8" spans="1:17" ht="17.100000000000001" customHeight="1" x14ac:dyDescent="0.25">
      <c r="A268" s="51" t="s">
        <v>374</v>
      </c>
      <c r="B268" s="51" t="s">
        <v>114</v>
      </c>
      <c r="C268" s="51">
        <v>14456</v>
      </c>
      <c r="E268" s="51" t="s">
        <v>18</v>
      </c>
      <c r="F268" s="51" t="s">
        <v>17</v>
      </c>
      <c r="G268" s="51" t="s">
        <v>16</v>
      </c>
      <c r="J268" s="51" t="s">
        <v>25</v>
      </c>
      <c r="K268" s="51" t="s">
        <v>16</v>
      </c>
      <c r="Q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9" spans="1:17" ht="17.100000000000001" customHeight="1" x14ac:dyDescent="0.25">
      <c r="A269" s="51" t="s">
        <v>375</v>
      </c>
      <c r="B269" s="51" t="s">
        <v>114</v>
      </c>
      <c r="C269" s="51">
        <v>14456</v>
      </c>
      <c r="E269" s="51" t="s">
        <v>18</v>
      </c>
      <c r="F269" s="51" t="s">
        <v>17</v>
      </c>
      <c r="G269" s="51" t="s">
        <v>16</v>
      </c>
      <c r="J269" s="51" t="s">
        <v>25</v>
      </c>
      <c r="K269" s="51" t="s">
        <v>16</v>
      </c>
      <c r="Q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0" spans="1:17" ht="17.100000000000001" customHeight="1" x14ac:dyDescent="0.25">
      <c r="A270" s="51" t="s">
        <v>376</v>
      </c>
      <c r="B270" s="51" t="s">
        <v>112</v>
      </c>
      <c r="C270" s="51">
        <v>14541</v>
      </c>
      <c r="E270" s="51" t="s">
        <v>18</v>
      </c>
      <c r="F270" s="51" t="s">
        <v>17</v>
      </c>
      <c r="G270" s="51" t="s">
        <v>16</v>
      </c>
      <c r="J270" s="51" t="s">
        <v>25</v>
      </c>
      <c r="K270" s="51" t="s">
        <v>16</v>
      </c>
      <c r="Q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1" spans="1:17" ht="17.100000000000001" customHeight="1" x14ac:dyDescent="0.25">
      <c r="A271" s="51" t="s">
        <v>377</v>
      </c>
      <c r="B271" s="51" t="s">
        <v>114</v>
      </c>
      <c r="C271" s="51">
        <v>14456</v>
      </c>
      <c r="E271" s="51" t="s">
        <v>18</v>
      </c>
      <c r="F271" s="51" t="s">
        <v>17</v>
      </c>
      <c r="G271" s="51" t="s">
        <v>16</v>
      </c>
      <c r="J271" s="51" t="s">
        <v>25</v>
      </c>
      <c r="K271" s="51" t="s">
        <v>16</v>
      </c>
      <c r="Q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2" spans="1:17" ht="17.100000000000001" customHeight="1" x14ac:dyDescent="0.25">
      <c r="A272" s="51" t="s">
        <v>378</v>
      </c>
      <c r="B272" s="51" t="s">
        <v>114</v>
      </c>
      <c r="C272" s="51">
        <v>14456</v>
      </c>
      <c r="E272" s="51" t="s">
        <v>18</v>
      </c>
      <c r="F272" s="51" t="s">
        <v>17</v>
      </c>
      <c r="G272" s="51" t="s">
        <v>16</v>
      </c>
      <c r="J272" s="51" t="s">
        <v>32</v>
      </c>
      <c r="K272" s="51" t="s">
        <v>31</v>
      </c>
      <c r="Q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3" spans="1:17" ht="17.100000000000001" customHeight="1" x14ac:dyDescent="0.25">
      <c r="A273" s="51" t="s">
        <v>379</v>
      </c>
      <c r="B273" s="51" t="s">
        <v>112</v>
      </c>
      <c r="C273" s="51">
        <v>14541</v>
      </c>
      <c r="E273" s="51" t="s">
        <v>18</v>
      </c>
      <c r="F273" s="51" t="s">
        <v>17</v>
      </c>
      <c r="G273" s="51" t="s">
        <v>16</v>
      </c>
      <c r="J273" s="51" t="s">
        <v>25</v>
      </c>
      <c r="K273" s="51" t="s">
        <v>16</v>
      </c>
      <c r="Q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4" spans="1:17" ht="17.100000000000001" customHeight="1" x14ac:dyDescent="0.25">
      <c r="A274" s="51" t="s">
        <v>380</v>
      </c>
      <c r="B274" s="51" t="s">
        <v>112</v>
      </c>
      <c r="C274" s="51">
        <v>14541</v>
      </c>
      <c r="E274" s="51" t="s">
        <v>18</v>
      </c>
      <c r="F274" s="51" t="s">
        <v>17</v>
      </c>
      <c r="G274" s="51" t="s">
        <v>16</v>
      </c>
      <c r="J274" s="51" t="s">
        <v>18</v>
      </c>
      <c r="K274" s="51" t="s">
        <v>16</v>
      </c>
      <c r="Q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5" spans="1:17" ht="17.100000000000001" customHeight="1" x14ac:dyDescent="0.25">
      <c r="A275" s="51" t="s">
        <v>381</v>
      </c>
      <c r="B275" s="51" t="s">
        <v>112</v>
      </c>
      <c r="C275" s="51">
        <v>14541</v>
      </c>
      <c r="E275" s="51" t="s">
        <v>18</v>
      </c>
      <c r="F275" s="51" t="s">
        <v>17</v>
      </c>
      <c r="G275" s="51" t="s">
        <v>16</v>
      </c>
      <c r="J275" s="51" t="s">
        <v>25</v>
      </c>
      <c r="K275" s="51" t="s">
        <v>16</v>
      </c>
      <c r="Q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6" spans="1:17" ht="17.100000000000001" customHeight="1" x14ac:dyDescent="0.25">
      <c r="A276" s="51" t="s">
        <v>382</v>
      </c>
      <c r="B276" s="51" t="s">
        <v>112</v>
      </c>
      <c r="C276" s="51">
        <v>14541</v>
      </c>
      <c r="E276" s="51" t="s">
        <v>18</v>
      </c>
      <c r="F276" s="51" t="s">
        <v>17</v>
      </c>
      <c r="G276" s="51" t="s">
        <v>16</v>
      </c>
      <c r="J276" s="51" t="s">
        <v>25</v>
      </c>
      <c r="K276" s="51" t="s">
        <v>16</v>
      </c>
      <c r="Q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7" spans="1:17" ht="17.100000000000001" customHeight="1" x14ac:dyDescent="0.25">
      <c r="A277" s="51" t="s">
        <v>383</v>
      </c>
      <c r="B277" s="51" t="s">
        <v>112</v>
      </c>
      <c r="C277" s="51">
        <v>14541</v>
      </c>
      <c r="E277" s="51" t="s">
        <v>18</v>
      </c>
      <c r="F277" s="51" t="s">
        <v>17</v>
      </c>
      <c r="G277" s="51" t="s">
        <v>16</v>
      </c>
      <c r="J277" s="51" t="s">
        <v>25</v>
      </c>
      <c r="K277" s="51" t="s">
        <v>16</v>
      </c>
      <c r="Q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8" spans="1:17" ht="17.100000000000001" customHeight="1" x14ac:dyDescent="0.25">
      <c r="A278" s="51" t="s">
        <v>384</v>
      </c>
      <c r="B278" s="51" t="s">
        <v>114</v>
      </c>
      <c r="C278" s="51">
        <v>14456</v>
      </c>
      <c r="E278" s="51" t="s">
        <v>18</v>
      </c>
      <c r="F278" s="51" t="s">
        <v>17</v>
      </c>
      <c r="G278" s="51" t="s">
        <v>16</v>
      </c>
      <c r="J278" s="51" t="s">
        <v>18</v>
      </c>
      <c r="K278" s="51" t="s">
        <v>19</v>
      </c>
      <c r="Q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9" spans="1:17" ht="17.100000000000001" customHeight="1" x14ac:dyDescent="0.25">
      <c r="A279" s="51" t="s">
        <v>385</v>
      </c>
      <c r="B279" s="51" t="s">
        <v>112</v>
      </c>
      <c r="C279" s="51">
        <v>14541</v>
      </c>
      <c r="E279" s="51" t="s">
        <v>18</v>
      </c>
      <c r="F279" s="51" t="s">
        <v>17</v>
      </c>
      <c r="G279" s="51" t="s">
        <v>16</v>
      </c>
      <c r="J279" s="51" t="s">
        <v>25</v>
      </c>
      <c r="K279" s="51" t="s">
        <v>16</v>
      </c>
      <c r="Q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0" spans="1:17" ht="17.100000000000001" customHeight="1" x14ac:dyDescent="0.25">
      <c r="A280" s="51" t="s">
        <v>386</v>
      </c>
      <c r="B280" s="51" t="s">
        <v>114</v>
      </c>
      <c r="C280" s="51">
        <v>14456</v>
      </c>
      <c r="E280" s="51" t="s">
        <v>18</v>
      </c>
      <c r="F280" s="51" t="s">
        <v>17</v>
      </c>
      <c r="G280" s="51" t="s">
        <v>16</v>
      </c>
      <c r="J280" s="51" t="s">
        <v>25</v>
      </c>
      <c r="K280" s="51" t="s">
        <v>16</v>
      </c>
      <c r="Q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1" spans="1:17" ht="17.100000000000001" customHeight="1" x14ac:dyDescent="0.25">
      <c r="A281" s="51" t="s">
        <v>387</v>
      </c>
      <c r="B281" s="51" t="s">
        <v>112</v>
      </c>
      <c r="C281" s="51">
        <v>14541</v>
      </c>
      <c r="E281" s="51" t="s">
        <v>18</v>
      </c>
      <c r="F281" s="51" t="s">
        <v>17</v>
      </c>
      <c r="G281" s="51" t="s">
        <v>16</v>
      </c>
      <c r="J281" s="51" t="s">
        <v>25</v>
      </c>
      <c r="K281" s="51" t="s">
        <v>16</v>
      </c>
      <c r="Q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2" spans="1:17" ht="17.100000000000001" customHeight="1" x14ac:dyDescent="0.25">
      <c r="A282" s="51" t="s">
        <v>388</v>
      </c>
      <c r="B282" s="51" t="s">
        <v>112</v>
      </c>
      <c r="C282" s="51">
        <v>14541</v>
      </c>
      <c r="E282" s="51" t="s">
        <v>18</v>
      </c>
      <c r="F282" s="51" t="s">
        <v>17</v>
      </c>
      <c r="G282" s="51" t="s">
        <v>16</v>
      </c>
      <c r="J282" s="51" t="s">
        <v>25</v>
      </c>
      <c r="K282" s="51" t="s">
        <v>16</v>
      </c>
      <c r="Q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3" spans="1:17" ht="17.100000000000001" customHeight="1" x14ac:dyDescent="0.25">
      <c r="A283" s="51" t="s">
        <v>389</v>
      </c>
      <c r="B283" s="51" t="s">
        <v>112</v>
      </c>
      <c r="C283" s="51">
        <v>14541</v>
      </c>
      <c r="E283" s="51" t="s">
        <v>18</v>
      </c>
      <c r="F283" s="51" t="s">
        <v>17</v>
      </c>
      <c r="G283" s="51" t="s">
        <v>16</v>
      </c>
      <c r="J283" s="51" t="s">
        <v>25</v>
      </c>
      <c r="K283" s="51" t="s">
        <v>16</v>
      </c>
      <c r="Q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4" spans="1:17" ht="17.100000000000001" customHeight="1" x14ac:dyDescent="0.25">
      <c r="A284" s="51" t="s">
        <v>390</v>
      </c>
      <c r="B284" s="51" t="s">
        <v>112</v>
      </c>
      <c r="C284" s="51">
        <v>14541</v>
      </c>
      <c r="E284" s="51" t="s">
        <v>18</v>
      </c>
      <c r="F284" s="51" t="s">
        <v>17</v>
      </c>
      <c r="G284" s="51" t="s">
        <v>16</v>
      </c>
      <c r="J284" s="51" t="s">
        <v>25</v>
      </c>
      <c r="K284" s="51" t="s">
        <v>16</v>
      </c>
      <c r="Q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5" spans="1:17" ht="17.100000000000001" customHeight="1" x14ac:dyDescent="0.25">
      <c r="A285" s="51" t="s">
        <v>391</v>
      </c>
      <c r="B285" s="51" t="s">
        <v>112</v>
      </c>
      <c r="C285" s="51">
        <v>14541</v>
      </c>
      <c r="E285" s="51" t="s">
        <v>18</v>
      </c>
      <c r="F285" s="51" t="s">
        <v>17</v>
      </c>
      <c r="G285" s="51" t="s">
        <v>16</v>
      </c>
      <c r="J285" s="51" t="s">
        <v>25</v>
      </c>
      <c r="K285" s="51" t="s">
        <v>16</v>
      </c>
      <c r="Q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6" spans="1:17" ht="17.100000000000001" customHeight="1" x14ac:dyDescent="0.25">
      <c r="A286" s="51" t="s">
        <v>392</v>
      </c>
      <c r="B286" s="51" t="s">
        <v>114</v>
      </c>
      <c r="C286" s="51">
        <v>14456</v>
      </c>
      <c r="E286" s="51" t="s">
        <v>18</v>
      </c>
      <c r="F286" s="51" t="s">
        <v>17</v>
      </c>
      <c r="G286" s="51" t="s">
        <v>16</v>
      </c>
      <c r="J286" s="51" t="s">
        <v>32</v>
      </c>
      <c r="K286" s="51" t="s">
        <v>31</v>
      </c>
      <c r="Q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7" spans="1:17" ht="17.100000000000001" customHeight="1" x14ac:dyDescent="0.25">
      <c r="A287" s="51" t="s">
        <v>393</v>
      </c>
      <c r="B287" s="51" t="s">
        <v>114</v>
      </c>
      <c r="C287" s="51">
        <v>14456</v>
      </c>
      <c r="E287" s="51" t="s">
        <v>18</v>
      </c>
      <c r="F287" s="51" t="s">
        <v>17</v>
      </c>
      <c r="G287" s="51" t="s">
        <v>16</v>
      </c>
      <c r="J287" s="51" t="s">
        <v>25</v>
      </c>
      <c r="K287" s="51" t="s">
        <v>16</v>
      </c>
      <c r="Q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8" spans="1:17" ht="17.100000000000001" customHeight="1" x14ac:dyDescent="0.25">
      <c r="A288" s="51" t="s">
        <v>394</v>
      </c>
      <c r="B288" s="51" t="s">
        <v>112</v>
      </c>
      <c r="C288" s="51">
        <v>14541</v>
      </c>
      <c r="E288" s="51" t="s">
        <v>18</v>
      </c>
      <c r="F288" s="51" t="s">
        <v>17</v>
      </c>
      <c r="G288" s="51" t="s">
        <v>16</v>
      </c>
      <c r="J288" s="51" t="s">
        <v>18</v>
      </c>
      <c r="K288" s="51" t="s">
        <v>16</v>
      </c>
      <c r="Q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9" spans="1:17" ht="17.100000000000001" customHeight="1" x14ac:dyDescent="0.25">
      <c r="A289" s="51" t="s">
        <v>395</v>
      </c>
      <c r="B289" s="51" t="s">
        <v>112</v>
      </c>
      <c r="C289" s="51">
        <v>14541</v>
      </c>
      <c r="E289" s="51" t="s">
        <v>18</v>
      </c>
      <c r="F289" s="51" t="s">
        <v>17</v>
      </c>
      <c r="G289" s="51" t="s">
        <v>16</v>
      </c>
      <c r="J289" s="51" t="s">
        <v>25</v>
      </c>
      <c r="K289" s="51" t="s">
        <v>104</v>
      </c>
      <c r="Q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0" spans="1:17" ht="17.100000000000001" customHeight="1" x14ac:dyDescent="0.25">
      <c r="A290" s="51" t="s">
        <v>396</v>
      </c>
      <c r="B290" s="51" t="s">
        <v>112</v>
      </c>
      <c r="C290" s="51">
        <v>14541</v>
      </c>
      <c r="E290" s="51" t="s">
        <v>18</v>
      </c>
      <c r="F290" s="51" t="s">
        <v>17</v>
      </c>
      <c r="G290" s="51" t="s">
        <v>16</v>
      </c>
      <c r="J290" s="51" t="s">
        <v>18</v>
      </c>
      <c r="K290" s="51" t="s">
        <v>16</v>
      </c>
      <c r="Q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1" spans="1:17" ht="17.100000000000001" customHeight="1" x14ac:dyDescent="0.25">
      <c r="A291" s="51" t="s">
        <v>397</v>
      </c>
      <c r="B291" s="51" t="s">
        <v>114</v>
      </c>
      <c r="C291" s="51">
        <v>14456</v>
      </c>
      <c r="E291" s="51" t="s">
        <v>18</v>
      </c>
      <c r="F291" s="51" t="s">
        <v>17</v>
      </c>
      <c r="G291" s="51" t="s">
        <v>16</v>
      </c>
      <c r="J291" s="51" t="s">
        <v>25</v>
      </c>
      <c r="K291" s="51" t="s">
        <v>16</v>
      </c>
      <c r="Q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2" spans="1:17" ht="17.100000000000001" customHeight="1" x14ac:dyDescent="0.25">
      <c r="A292" s="51" t="s">
        <v>398</v>
      </c>
      <c r="B292" s="51" t="s">
        <v>112</v>
      </c>
      <c r="C292" s="51">
        <v>14541</v>
      </c>
      <c r="E292" s="51" t="s">
        <v>18</v>
      </c>
      <c r="F292" s="51" t="s">
        <v>17</v>
      </c>
      <c r="G292" s="51" t="s">
        <v>16</v>
      </c>
      <c r="J292" s="51" t="s">
        <v>25</v>
      </c>
      <c r="K292" s="51" t="s">
        <v>16</v>
      </c>
      <c r="Q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3" spans="1:17" ht="17.100000000000001" customHeight="1" x14ac:dyDescent="0.25">
      <c r="A293" s="51" t="s">
        <v>399</v>
      </c>
      <c r="B293" s="51" t="s">
        <v>112</v>
      </c>
      <c r="C293" s="51">
        <v>14541</v>
      </c>
      <c r="E293" s="51" t="s">
        <v>18</v>
      </c>
      <c r="F293" s="51" t="s">
        <v>17</v>
      </c>
      <c r="G293" s="51" t="s">
        <v>16</v>
      </c>
      <c r="J293" s="51" t="s">
        <v>25</v>
      </c>
      <c r="K293" s="51" t="s">
        <v>16</v>
      </c>
      <c r="Q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4" spans="1:17" ht="17.100000000000001" customHeight="1" x14ac:dyDescent="0.25">
      <c r="A294" s="51" t="s">
        <v>400</v>
      </c>
      <c r="B294" s="51" t="s">
        <v>112</v>
      </c>
      <c r="C294" s="51">
        <v>14541</v>
      </c>
      <c r="E294" s="51" t="s">
        <v>18</v>
      </c>
      <c r="F294" s="51" t="s">
        <v>17</v>
      </c>
      <c r="G294" s="51" t="s">
        <v>16</v>
      </c>
      <c r="J294" s="51" t="s">
        <v>25</v>
      </c>
      <c r="K294" s="51" t="s">
        <v>16</v>
      </c>
      <c r="Q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5" spans="1:17" ht="17.100000000000001" customHeight="1" x14ac:dyDescent="0.25">
      <c r="A295" s="51" t="s">
        <v>401</v>
      </c>
      <c r="B295" s="51" t="s">
        <v>114</v>
      </c>
      <c r="C295" s="51">
        <v>14456</v>
      </c>
      <c r="E295" s="51" t="s">
        <v>18</v>
      </c>
      <c r="F295" s="51" t="s">
        <v>17</v>
      </c>
      <c r="G295" s="51" t="s">
        <v>16</v>
      </c>
      <c r="J295" s="51" t="s">
        <v>25</v>
      </c>
      <c r="K295" s="51" t="s">
        <v>16</v>
      </c>
      <c r="Q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6" spans="1:17" ht="17.100000000000001" customHeight="1" x14ac:dyDescent="0.25">
      <c r="A296" s="51" t="s">
        <v>402</v>
      </c>
      <c r="B296" s="51" t="s">
        <v>114</v>
      </c>
      <c r="C296" s="51">
        <v>14456</v>
      </c>
      <c r="E296" s="51" t="s">
        <v>18</v>
      </c>
      <c r="F296" s="51" t="s">
        <v>17</v>
      </c>
      <c r="G296" s="51" t="s">
        <v>16</v>
      </c>
      <c r="J296" s="51" t="s">
        <v>25</v>
      </c>
      <c r="K296" s="51" t="s">
        <v>16</v>
      </c>
      <c r="Q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7" spans="1:17" ht="17.100000000000001" customHeight="1" x14ac:dyDescent="0.25">
      <c r="A297" s="51" t="s">
        <v>403</v>
      </c>
      <c r="B297" s="51" t="s">
        <v>112</v>
      </c>
      <c r="C297" s="51">
        <v>14541</v>
      </c>
      <c r="E297" s="51" t="s">
        <v>18</v>
      </c>
      <c r="F297" s="51" t="s">
        <v>17</v>
      </c>
      <c r="G297" s="51" t="s">
        <v>16</v>
      </c>
      <c r="J297" s="51" t="s">
        <v>25</v>
      </c>
      <c r="K297" s="51" t="s">
        <v>16</v>
      </c>
      <c r="Q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8" spans="1:17" ht="17.100000000000001" customHeight="1" x14ac:dyDescent="0.25">
      <c r="A298" s="51" t="s">
        <v>404</v>
      </c>
      <c r="B298" s="51" t="s">
        <v>112</v>
      </c>
      <c r="C298" s="51">
        <v>14541</v>
      </c>
      <c r="E298" s="51" t="s">
        <v>18</v>
      </c>
      <c r="F298" s="51" t="s">
        <v>17</v>
      </c>
      <c r="G298" s="51" t="s">
        <v>16</v>
      </c>
      <c r="J298" s="51" t="s">
        <v>18</v>
      </c>
      <c r="K298" s="51" t="s">
        <v>19</v>
      </c>
      <c r="Q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9" spans="1:17" ht="17.100000000000001" customHeight="1" x14ac:dyDescent="0.25">
      <c r="A299" s="51" t="s">
        <v>405</v>
      </c>
      <c r="B299" s="51" t="s">
        <v>112</v>
      </c>
      <c r="C299" s="51">
        <v>14541</v>
      </c>
      <c r="E299" s="51" t="s">
        <v>18</v>
      </c>
      <c r="F299" s="51" t="s">
        <v>17</v>
      </c>
      <c r="G299" s="51" t="s">
        <v>16</v>
      </c>
      <c r="J299" s="51" t="s">
        <v>18</v>
      </c>
      <c r="K299" s="51" t="s">
        <v>16</v>
      </c>
      <c r="Q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0" spans="1:17" ht="17.100000000000001" customHeight="1" x14ac:dyDescent="0.25">
      <c r="A300" s="51" t="s">
        <v>406</v>
      </c>
      <c r="B300" s="51" t="s">
        <v>114</v>
      </c>
      <c r="C300" s="51">
        <v>14456</v>
      </c>
      <c r="E300" s="51" t="s">
        <v>18</v>
      </c>
      <c r="F300" s="51" t="s">
        <v>17</v>
      </c>
      <c r="G300" s="51" t="s">
        <v>16</v>
      </c>
      <c r="J300" s="51" t="s">
        <v>25</v>
      </c>
      <c r="K300" s="51" t="s">
        <v>16</v>
      </c>
      <c r="Q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1" spans="1:17" ht="17.100000000000001" customHeight="1" x14ac:dyDescent="0.25">
      <c r="A301" s="51" t="s">
        <v>407</v>
      </c>
      <c r="B301" s="51" t="s">
        <v>114</v>
      </c>
      <c r="C301" s="51">
        <v>14456</v>
      </c>
      <c r="E301" s="51" t="s">
        <v>18</v>
      </c>
      <c r="F301" s="51" t="s">
        <v>17</v>
      </c>
      <c r="G301" s="51" t="s">
        <v>16</v>
      </c>
      <c r="J301" s="51" t="s">
        <v>18</v>
      </c>
      <c r="K301" s="51" t="s">
        <v>19</v>
      </c>
      <c r="Q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2" spans="1:17" ht="17.100000000000001" customHeight="1" x14ac:dyDescent="0.25">
      <c r="A302" s="51" t="s">
        <v>408</v>
      </c>
      <c r="B302" s="51" t="s">
        <v>114</v>
      </c>
      <c r="C302" s="51">
        <v>14456</v>
      </c>
      <c r="E302" s="51" t="s">
        <v>18</v>
      </c>
      <c r="F302" s="51" t="s">
        <v>17</v>
      </c>
      <c r="G302" s="51" t="s">
        <v>16</v>
      </c>
      <c r="J302" s="51" t="s">
        <v>25</v>
      </c>
      <c r="K302" s="51" t="s">
        <v>16</v>
      </c>
      <c r="Q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3" spans="1:17" ht="17.100000000000001" customHeight="1" x14ac:dyDescent="0.25">
      <c r="A303" s="51" t="s">
        <v>409</v>
      </c>
      <c r="B303" s="51" t="s">
        <v>114</v>
      </c>
      <c r="C303" s="51">
        <v>14456</v>
      </c>
      <c r="E303" s="51" t="s">
        <v>18</v>
      </c>
      <c r="F303" s="51" t="s">
        <v>17</v>
      </c>
      <c r="G303" s="51" t="s">
        <v>16</v>
      </c>
      <c r="J303" s="51" t="s">
        <v>25</v>
      </c>
      <c r="K303" s="51" t="s">
        <v>16</v>
      </c>
      <c r="Q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4" spans="1:17" ht="17.100000000000001" customHeight="1" x14ac:dyDescent="0.25">
      <c r="A304" s="51" t="s">
        <v>410</v>
      </c>
      <c r="B304" s="51" t="s">
        <v>112</v>
      </c>
      <c r="C304" s="51">
        <v>14541</v>
      </c>
      <c r="E304" s="51" t="s">
        <v>18</v>
      </c>
      <c r="F304" s="51" t="s">
        <v>17</v>
      </c>
      <c r="G304" s="51" t="s">
        <v>16</v>
      </c>
      <c r="J304" s="51" t="s">
        <v>18</v>
      </c>
      <c r="K304" s="51" t="s">
        <v>16</v>
      </c>
      <c r="Q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5" spans="1:17" ht="17.100000000000001" customHeight="1" x14ac:dyDescent="0.25">
      <c r="A305" s="51" t="s">
        <v>411</v>
      </c>
      <c r="B305" s="51" t="s">
        <v>112</v>
      </c>
      <c r="C305" s="51">
        <v>14541</v>
      </c>
      <c r="E305" s="51" t="s">
        <v>18</v>
      </c>
      <c r="F305" s="51" t="s">
        <v>17</v>
      </c>
      <c r="G305" s="51" t="s">
        <v>16</v>
      </c>
      <c r="J305" s="51" t="s">
        <v>32</v>
      </c>
      <c r="K305" s="51" t="s">
        <v>31</v>
      </c>
      <c r="Q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06" spans="1:17" ht="17.100000000000001" customHeight="1" x14ac:dyDescent="0.25">
      <c r="A306" s="51" t="s">
        <v>412</v>
      </c>
      <c r="B306" s="51" t="s">
        <v>114</v>
      </c>
      <c r="C306" s="51">
        <v>14456</v>
      </c>
      <c r="E306" s="51" t="s">
        <v>18</v>
      </c>
      <c r="F306" s="51" t="s">
        <v>17</v>
      </c>
      <c r="G306" s="51" t="s">
        <v>16</v>
      </c>
      <c r="J306" s="51" t="s">
        <v>25</v>
      </c>
      <c r="K306" s="51" t="s">
        <v>16</v>
      </c>
      <c r="Q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7" spans="1:17" ht="17.100000000000001" customHeight="1" x14ac:dyDescent="0.25">
      <c r="A307" s="51" t="s">
        <v>413</v>
      </c>
      <c r="B307" s="51" t="s">
        <v>112</v>
      </c>
      <c r="C307" s="51">
        <v>14541</v>
      </c>
      <c r="E307" s="51" t="s">
        <v>18</v>
      </c>
      <c r="F307" s="51" t="s">
        <v>17</v>
      </c>
      <c r="G307" s="51" t="s">
        <v>16</v>
      </c>
      <c r="J307" s="51" t="s">
        <v>25</v>
      </c>
      <c r="K307" s="51" t="s">
        <v>16</v>
      </c>
      <c r="Q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8" spans="1:17" ht="17.100000000000001" customHeight="1" x14ac:dyDescent="0.25">
      <c r="A308" s="51" t="s">
        <v>414</v>
      </c>
      <c r="B308" s="51" t="s">
        <v>112</v>
      </c>
      <c r="C308" s="51">
        <v>14541</v>
      </c>
      <c r="E308" s="51" t="s">
        <v>18</v>
      </c>
      <c r="F308" s="51" t="s">
        <v>17</v>
      </c>
      <c r="G308" s="51" t="s">
        <v>16</v>
      </c>
      <c r="J308" s="51" t="s">
        <v>32</v>
      </c>
      <c r="K308" s="51" t="s">
        <v>31</v>
      </c>
      <c r="Q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09" spans="1:17" ht="17.100000000000001" customHeight="1" x14ac:dyDescent="0.25">
      <c r="A309" s="51" t="s">
        <v>415</v>
      </c>
      <c r="B309" s="51" t="s">
        <v>114</v>
      </c>
      <c r="C309" s="51">
        <v>14456</v>
      </c>
      <c r="E309" s="51" t="s">
        <v>18</v>
      </c>
      <c r="F309" s="51" t="s">
        <v>17</v>
      </c>
      <c r="G309" s="51" t="s">
        <v>16</v>
      </c>
      <c r="J309" s="51" t="s">
        <v>25</v>
      </c>
      <c r="K309" s="51" t="s">
        <v>16</v>
      </c>
      <c r="Q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0" spans="1:17" ht="17.100000000000001" customHeight="1" x14ac:dyDescent="0.25">
      <c r="A310" s="51" t="s">
        <v>416</v>
      </c>
      <c r="B310" s="51" t="s">
        <v>114</v>
      </c>
      <c r="C310" s="51">
        <v>14456</v>
      </c>
      <c r="E310" s="51" t="s">
        <v>18</v>
      </c>
      <c r="F310" s="51" t="s">
        <v>17</v>
      </c>
      <c r="G310" s="51" t="s">
        <v>16</v>
      </c>
      <c r="J310" s="51" t="s">
        <v>25</v>
      </c>
      <c r="K310" s="51" t="s">
        <v>16</v>
      </c>
      <c r="Q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1" spans="1:17" ht="17.100000000000001" customHeight="1" x14ac:dyDescent="0.25">
      <c r="A311" s="51" t="s">
        <v>417</v>
      </c>
      <c r="B311" s="51" t="s">
        <v>114</v>
      </c>
      <c r="C311" s="51">
        <v>14456</v>
      </c>
      <c r="E311" s="51" t="s">
        <v>18</v>
      </c>
      <c r="F311" s="51" t="s">
        <v>17</v>
      </c>
      <c r="G311" s="51" t="s">
        <v>16</v>
      </c>
      <c r="J311" s="51" t="s">
        <v>25</v>
      </c>
      <c r="K311" s="51" t="s">
        <v>16</v>
      </c>
      <c r="Q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2" spans="1:17" ht="17.100000000000001" customHeight="1" x14ac:dyDescent="0.25">
      <c r="A312" s="51" t="s">
        <v>419</v>
      </c>
      <c r="B312" s="51" t="s">
        <v>114</v>
      </c>
      <c r="C312" s="51">
        <v>14456</v>
      </c>
      <c r="E312" s="51" t="s">
        <v>18</v>
      </c>
      <c r="F312" s="51" t="s">
        <v>17</v>
      </c>
      <c r="G312" s="51" t="s">
        <v>16</v>
      </c>
      <c r="J312" s="51" t="s">
        <v>25</v>
      </c>
      <c r="K312" s="51" t="s">
        <v>16</v>
      </c>
      <c r="Q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3" spans="1:17" ht="17.100000000000001" customHeight="1" x14ac:dyDescent="0.25">
      <c r="A313" s="51" t="s">
        <v>421</v>
      </c>
      <c r="B313" s="51" t="s">
        <v>112</v>
      </c>
      <c r="C313" s="51">
        <v>14541</v>
      </c>
      <c r="E313" s="51" t="s">
        <v>18</v>
      </c>
      <c r="F313" s="51" t="s">
        <v>17</v>
      </c>
      <c r="G313" s="51" t="s">
        <v>16</v>
      </c>
      <c r="J313" s="51" t="s">
        <v>25</v>
      </c>
      <c r="K313" s="51" t="s">
        <v>16</v>
      </c>
      <c r="Q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4" spans="1:17" ht="17.100000000000001" customHeight="1" x14ac:dyDescent="0.25">
      <c r="A314" s="51" t="s">
        <v>420</v>
      </c>
      <c r="B314" s="51" t="s">
        <v>112</v>
      </c>
      <c r="C314" s="51">
        <v>14541</v>
      </c>
      <c r="E314" s="51" t="s">
        <v>18</v>
      </c>
      <c r="F314" s="51" t="s">
        <v>17</v>
      </c>
      <c r="G314" s="51" t="s">
        <v>16</v>
      </c>
      <c r="J314" s="51" t="s">
        <v>25</v>
      </c>
      <c r="K314" s="51" t="s">
        <v>16</v>
      </c>
      <c r="Q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5" spans="1:17" ht="17.100000000000001" customHeight="1" x14ac:dyDescent="0.25">
      <c r="A315" s="51" t="s">
        <v>422</v>
      </c>
      <c r="B315" s="51" t="s">
        <v>112</v>
      </c>
      <c r="C315" s="51">
        <v>14541</v>
      </c>
      <c r="E315" s="51" t="s">
        <v>18</v>
      </c>
      <c r="F315" s="51" t="s">
        <v>17</v>
      </c>
      <c r="G315" s="51" t="s">
        <v>16</v>
      </c>
      <c r="J315" s="51" t="s">
        <v>25</v>
      </c>
      <c r="K315" s="51" t="s">
        <v>16</v>
      </c>
      <c r="Q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6" spans="1:17" ht="17.100000000000001" customHeight="1" x14ac:dyDescent="0.25">
      <c r="A316" s="51" t="s">
        <v>423</v>
      </c>
      <c r="B316" s="51" t="s">
        <v>112</v>
      </c>
      <c r="C316" s="51">
        <v>14541</v>
      </c>
      <c r="E316" s="51" t="s">
        <v>18</v>
      </c>
      <c r="F316" s="51" t="s">
        <v>17</v>
      </c>
      <c r="G316" s="51" t="s">
        <v>16</v>
      </c>
      <c r="J316" s="51" t="s">
        <v>18</v>
      </c>
      <c r="K316" s="51" t="s">
        <v>16</v>
      </c>
      <c r="Q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7" spans="1:17" ht="17.100000000000001" customHeight="1" x14ac:dyDescent="0.25">
      <c r="A317" s="51" t="s">
        <v>424</v>
      </c>
      <c r="B317" s="51" t="s">
        <v>112</v>
      </c>
      <c r="C317" s="51">
        <v>14541</v>
      </c>
      <c r="E317" s="51" t="s">
        <v>18</v>
      </c>
      <c r="F317" s="51" t="s">
        <v>17</v>
      </c>
      <c r="G317" s="51" t="s">
        <v>16</v>
      </c>
      <c r="J317" s="51" t="s">
        <v>32</v>
      </c>
      <c r="K317" s="51" t="s">
        <v>31</v>
      </c>
      <c r="Q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18" spans="1:17" ht="17.100000000000001" customHeight="1" x14ac:dyDescent="0.25">
      <c r="A318" s="51" t="s">
        <v>425</v>
      </c>
      <c r="B318" s="51" t="s">
        <v>114</v>
      </c>
      <c r="C318" s="51">
        <v>14456</v>
      </c>
      <c r="E318" s="51" t="s">
        <v>18</v>
      </c>
      <c r="F318" s="51" t="s">
        <v>17</v>
      </c>
      <c r="G318" s="51" t="s">
        <v>16</v>
      </c>
      <c r="J318" s="51" t="s">
        <v>25</v>
      </c>
      <c r="K318" s="51" t="s">
        <v>16</v>
      </c>
      <c r="Q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9" spans="1:17" ht="17.100000000000001" customHeight="1" x14ac:dyDescent="0.25">
      <c r="A319" s="51" t="s">
        <v>426</v>
      </c>
      <c r="B319" s="51" t="s">
        <v>112</v>
      </c>
      <c r="C319" s="51">
        <v>14541</v>
      </c>
      <c r="E319" s="51" t="s">
        <v>18</v>
      </c>
      <c r="F319" s="51" t="s">
        <v>17</v>
      </c>
      <c r="G319" s="51" t="s">
        <v>16</v>
      </c>
      <c r="J319" s="51" t="s">
        <v>25</v>
      </c>
      <c r="K319" s="51" t="s">
        <v>16</v>
      </c>
      <c r="Q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0" spans="1:17" ht="17.100000000000001" customHeight="1" x14ac:dyDescent="0.25">
      <c r="A320" s="51" t="s">
        <v>427</v>
      </c>
      <c r="B320" s="51" t="s">
        <v>112</v>
      </c>
      <c r="C320" s="51">
        <v>14541</v>
      </c>
      <c r="E320" s="51" t="s">
        <v>18</v>
      </c>
      <c r="F320" s="51" t="s">
        <v>17</v>
      </c>
      <c r="G320" s="51" t="s">
        <v>16</v>
      </c>
      <c r="J320" s="51" t="s">
        <v>25</v>
      </c>
      <c r="K320" s="51" t="s">
        <v>16</v>
      </c>
      <c r="Q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1" spans="1:17" ht="17.100000000000001" customHeight="1" x14ac:dyDescent="0.25">
      <c r="A321" s="51" t="s">
        <v>428</v>
      </c>
      <c r="B321" s="51" t="s">
        <v>112</v>
      </c>
      <c r="C321" s="51">
        <v>14541</v>
      </c>
      <c r="E321" s="51" t="s">
        <v>18</v>
      </c>
      <c r="F321" s="51" t="s">
        <v>17</v>
      </c>
      <c r="G321" s="51" t="s">
        <v>16</v>
      </c>
      <c r="J321" s="51" t="s">
        <v>25</v>
      </c>
      <c r="K321" s="51" t="s">
        <v>16</v>
      </c>
      <c r="Q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2" spans="1:17" ht="17.100000000000001" customHeight="1" x14ac:dyDescent="0.25">
      <c r="A322" s="51" t="s">
        <v>429</v>
      </c>
      <c r="B322" s="51" t="s">
        <v>114</v>
      </c>
      <c r="C322" s="51">
        <v>14456</v>
      </c>
      <c r="E322" s="51" t="s">
        <v>18</v>
      </c>
      <c r="F322" s="51" t="s">
        <v>17</v>
      </c>
      <c r="G322" s="51" t="s">
        <v>16</v>
      </c>
      <c r="J322" s="51" t="s">
        <v>32</v>
      </c>
      <c r="K322" s="51" t="s">
        <v>31</v>
      </c>
      <c r="Q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3" spans="1:17" ht="17.100000000000001" customHeight="1" x14ac:dyDescent="0.25">
      <c r="A323" s="51" t="s">
        <v>430</v>
      </c>
      <c r="B323" s="51" t="s">
        <v>112</v>
      </c>
      <c r="C323" s="51">
        <v>14541</v>
      </c>
      <c r="E323" s="51" t="s">
        <v>18</v>
      </c>
      <c r="F323" s="51" t="s">
        <v>17</v>
      </c>
      <c r="G323" s="51" t="s">
        <v>16</v>
      </c>
      <c r="J323" s="51" t="s">
        <v>25</v>
      </c>
      <c r="K323" s="51" t="s">
        <v>16</v>
      </c>
      <c r="Q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4" spans="1:17" ht="17.100000000000001" customHeight="1" x14ac:dyDescent="0.25">
      <c r="A324" s="51" t="s">
        <v>431</v>
      </c>
      <c r="B324" s="51" t="s">
        <v>114</v>
      </c>
      <c r="C324" s="51">
        <v>14456</v>
      </c>
      <c r="E324" s="51" t="s">
        <v>18</v>
      </c>
      <c r="F324" s="51" t="s">
        <v>17</v>
      </c>
      <c r="G324" s="51" t="s">
        <v>16</v>
      </c>
      <c r="J324" s="51" t="s">
        <v>32</v>
      </c>
      <c r="K324" s="51" t="s">
        <v>31</v>
      </c>
      <c r="Q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5" spans="1:17" ht="17.100000000000001" customHeight="1" x14ac:dyDescent="0.25">
      <c r="A325" s="51" t="s">
        <v>447</v>
      </c>
      <c r="B325" s="51" t="s">
        <v>112</v>
      </c>
      <c r="C325" s="51">
        <v>14541</v>
      </c>
      <c r="E325" s="51" t="s">
        <v>18</v>
      </c>
      <c r="F325" s="51" t="s">
        <v>17</v>
      </c>
      <c r="G325" s="51" t="s">
        <v>16</v>
      </c>
      <c r="J325" s="51" t="s">
        <v>18</v>
      </c>
      <c r="K325" s="51" t="s">
        <v>16</v>
      </c>
      <c r="Q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6" spans="1:17" ht="17.100000000000001" customHeight="1" x14ac:dyDescent="0.25">
      <c r="A326" s="51" t="s">
        <v>432</v>
      </c>
      <c r="B326" s="51" t="s">
        <v>114</v>
      </c>
      <c r="C326" s="51">
        <v>14456</v>
      </c>
      <c r="E326" s="51" t="s">
        <v>18</v>
      </c>
      <c r="F326" s="51" t="s">
        <v>17</v>
      </c>
      <c r="G326" s="51" t="s">
        <v>16</v>
      </c>
      <c r="J326" s="51" t="s">
        <v>25</v>
      </c>
      <c r="K326" s="51" t="s">
        <v>19</v>
      </c>
      <c r="Q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7" spans="1:17" ht="17.100000000000001" customHeight="1" x14ac:dyDescent="0.25">
      <c r="A327" s="51" t="s">
        <v>433</v>
      </c>
      <c r="B327" s="51" t="s">
        <v>112</v>
      </c>
      <c r="C327" s="51">
        <v>14541</v>
      </c>
      <c r="E327" s="51" t="s">
        <v>18</v>
      </c>
      <c r="F327" s="51" t="s">
        <v>17</v>
      </c>
      <c r="G327" s="51" t="s">
        <v>16</v>
      </c>
      <c r="J327" s="51" t="s">
        <v>25</v>
      </c>
      <c r="K327" s="51" t="s">
        <v>16</v>
      </c>
      <c r="Q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8" spans="1:17" ht="17.100000000000001" customHeight="1" x14ac:dyDescent="0.25">
      <c r="A328" s="51" t="s">
        <v>434</v>
      </c>
      <c r="B328" s="51" t="s">
        <v>112</v>
      </c>
      <c r="C328" s="51">
        <v>14541</v>
      </c>
      <c r="E328" s="51" t="s">
        <v>18</v>
      </c>
      <c r="F328" s="51" t="s">
        <v>17</v>
      </c>
      <c r="G328" s="51" t="s">
        <v>16</v>
      </c>
      <c r="J328" s="51" t="s">
        <v>25</v>
      </c>
      <c r="K328" s="51" t="s">
        <v>16</v>
      </c>
      <c r="Q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9" spans="1:17" ht="17.100000000000001" customHeight="1" x14ac:dyDescent="0.25">
      <c r="A329" s="51" t="s">
        <v>435</v>
      </c>
      <c r="B329" s="51" t="s">
        <v>114</v>
      </c>
      <c r="C329" s="51">
        <v>14456</v>
      </c>
      <c r="E329" s="51" t="s">
        <v>18</v>
      </c>
      <c r="F329" s="51" t="s">
        <v>17</v>
      </c>
      <c r="G329" s="51" t="s">
        <v>16</v>
      </c>
      <c r="J329" s="51" t="s">
        <v>25</v>
      </c>
      <c r="K329" s="51" t="s">
        <v>19</v>
      </c>
      <c r="Q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0" spans="1:17" ht="17.100000000000001" customHeight="1" x14ac:dyDescent="0.25">
      <c r="A330" s="51" t="s">
        <v>436</v>
      </c>
      <c r="B330" s="51" t="s">
        <v>114</v>
      </c>
      <c r="C330" s="51">
        <v>14456</v>
      </c>
      <c r="E330" s="51" t="s">
        <v>18</v>
      </c>
      <c r="F330" s="51" t="s">
        <v>17</v>
      </c>
      <c r="G330" s="51" t="s">
        <v>16</v>
      </c>
      <c r="J330" s="51" t="s">
        <v>25</v>
      </c>
      <c r="K330" s="51" t="s">
        <v>16</v>
      </c>
      <c r="Q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1" spans="1:17" ht="17.100000000000001" customHeight="1" x14ac:dyDescent="0.25">
      <c r="A331" s="51" t="s">
        <v>437</v>
      </c>
      <c r="B331" s="51" t="s">
        <v>112</v>
      </c>
      <c r="C331" s="51">
        <v>14541</v>
      </c>
      <c r="E331" s="51" t="s">
        <v>18</v>
      </c>
      <c r="F331" s="51" t="s">
        <v>17</v>
      </c>
      <c r="G331" s="51" t="s">
        <v>16</v>
      </c>
      <c r="J331" s="51" t="s">
        <v>25</v>
      </c>
      <c r="K331" s="51" t="s">
        <v>16</v>
      </c>
      <c r="Q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2" spans="1:17" ht="17.100000000000001" customHeight="1" x14ac:dyDescent="0.25">
      <c r="A332" s="51" t="s">
        <v>438</v>
      </c>
      <c r="B332" s="51" t="s">
        <v>112</v>
      </c>
      <c r="C332" s="51">
        <v>14541</v>
      </c>
      <c r="E332" s="51" t="s">
        <v>18</v>
      </c>
      <c r="F332" s="51" t="s">
        <v>17</v>
      </c>
      <c r="G332" s="51" t="s">
        <v>16</v>
      </c>
      <c r="J332" s="51" t="s">
        <v>25</v>
      </c>
      <c r="K332" s="51" t="s">
        <v>16</v>
      </c>
      <c r="Q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3" spans="1:17" ht="17.100000000000001" customHeight="1" x14ac:dyDescent="0.25">
      <c r="A333" s="51" t="s">
        <v>439</v>
      </c>
      <c r="B333" s="51" t="s">
        <v>114</v>
      </c>
      <c r="C333" s="51">
        <v>14456</v>
      </c>
      <c r="E333" s="51" t="s">
        <v>18</v>
      </c>
      <c r="F333" s="51" t="s">
        <v>17</v>
      </c>
      <c r="G333" s="51" t="s">
        <v>16</v>
      </c>
      <c r="J333" s="51" t="s">
        <v>25</v>
      </c>
      <c r="K333" s="51" t="s">
        <v>16</v>
      </c>
      <c r="Q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4" spans="1:17" ht="17.100000000000001" customHeight="1" x14ac:dyDescent="0.25">
      <c r="A334" s="51" t="s">
        <v>440</v>
      </c>
      <c r="B334" s="51" t="s">
        <v>114</v>
      </c>
      <c r="C334" s="51">
        <v>14456</v>
      </c>
      <c r="E334" s="51" t="s">
        <v>18</v>
      </c>
      <c r="F334" s="51" t="s">
        <v>17</v>
      </c>
      <c r="G334" s="51" t="s">
        <v>16</v>
      </c>
      <c r="J334" s="51" t="s">
        <v>25</v>
      </c>
      <c r="K334" s="51" t="s">
        <v>31</v>
      </c>
      <c r="Q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5" spans="1:17" ht="17.100000000000001" customHeight="1" x14ac:dyDescent="0.25">
      <c r="A335" s="51" t="s">
        <v>441</v>
      </c>
      <c r="B335" s="51" t="s">
        <v>112</v>
      </c>
      <c r="C335" s="51">
        <v>14541</v>
      </c>
      <c r="E335" s="51" t="s">
        <v>18</v>
      </c>
      <c r="F335" s="51" t="s">
        <v>17</v>
      </c>
      <c r="G335" s="51" t="s">
        <v>16</v>
      </c>
      <c r="J335" s="51" t="s">
        <v>25</v>
      </c>
      <c r="K335" s="51" t="s">
        <v>16</v>
      </c>
      <c r="Q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6" spans="1:17" ht="17.100000000000001" customHeight="1" x14ac:dyDescent="0.25">
      <c r="A336" s="51" t="s">
        <v>442</v>
      </c>
      <c r="B336" s="51" t="s">
        <v>112</v>
      </c>
      <c r="C336" s="51">
        <v>14541</v>
      </c>
      <c r="E336" s="51" t="s">
        <v>18</v>
      </c>
      <c r="F336" s="51" t="s">
        <v>17</v>
      </c>
      <c r="G336" s="51" t="s">
        <v>16</v>
      </c>
      <c r="J336" s="51" t="s">
        <v>25</v>
      </c>
      <c r="K336" s="51" t="s">
        <v>16</v>
      </c>
      <c r="Q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7" spans="1:17" ht="17.100000000000001" customHeight="1" x14ac:dyDescent="0.25">
      <c r="A337" s="51" t="s">
        <v>443</v>
      </c>
      <c r="B337" s="51" t="s">
        <v>112</v>
      </c>
      <c r="C337" s="51">
        <v>14541</v>
      </c>
      <c r="E337" s="51" t="s">
        <v>18</v>
      </c>
      <c r="F337" s="51" t="s">
        <v>17</v>
      </c>
      <c r="G337" s="51" t="s">
        <v>16</v>
      </c>
      <c r="J337" s="51" t="s">
        <v>25</v>
      </c>
      <c r="K337" s="51" t="s">
        <v>16</v>
      </c>
      <c r="Q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8" spans="1:17" ht="17.100000000000001" customHeight="1" x14ac:dyDescent="0.25">
      <c r="A338" s="51" t="s">
        <v>444</v>
      </c>
      <c r="B338" s="51" t="s">
        <v>114</v>
      </c>
      <c r="C338" s="51">
        <v>14456</v>
      </c>
      <c r="E338" s="51" t="s">
        <v>18</v>
      </c>
      <c r="F338" s="51" t="s">
        <v>17</v>
      </c>
      <c r="G338" s="51" t="s">
        <v>16</v>
      </c>
      <c r="J338" s="51" t="s">
        <v>25</v>
      </c>
      <c r="K338" s="51" t="s">
        <v>19</v>
      </c>
      <c r="Q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9" spans="1:17" ht="17.100000000000001" customHeight="1" x14ac:dyDescent="0.25">
      <c r="A339" s="51" t="s">
        <v>445</v>
      </c>
      <c r="B339" s="51" t="s">
        <v>114</v>
      </c>
      <c r="C339" s="51">
        <v>14456</v>
      </c>
      <c r="E339" s="51" t="s">
        <v>18</v>
      </c>
      <c r="F339" s="51" t="s">
        <v>17</v>
      </c>
      <c r="G339" s="51" t="s">
        <v>16</v>
      </c>
      <c r="J339" s="51" t="s">
        <v>25</v>
      </c>
      <c r="K339" s="51" t="s">
        <v>19</v>
      </c>
      <c r="Q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0" spans="1:17" ht="17.100000000000001" customHeight="1" x14ac:dyDescent="0.25">
      <c r="A340" s="51" t="s">
        <v>446</v>
      </c>
      <c r="B340" s="51" t="s">
        <v>112</v>
      </c>
      <c r="C340" s="51">
        <v>14541</v>
      </c>
      <c r="E340" s="51" t="s">
        <v>18</v>
      </c>
      <c r="F340" s="51" t="s">
        <v>17</v>
      </c>
      <c r="G340" s="51" t="s">
        <v>16</v>
      </c>
      <c r="J340" s="51" t="s">
        <v>25</v>
      </c>
      <c r="K340" s="51" t="s">
        <v>19</v>
      </c>
      <c r="Q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1" spans="1:17" ht="17.100000000000001" customHeight="1" x14ac:dyDescent="0.25">
      <c r="Q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:17" ht="17.100000000000001" customHeight="1" x14ac:dyDescent="0.25">
      <c r="Q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:17" ht="17.100000000000001" customHeight="1" x14ac:dyDescent="0.25">
      <c r="Q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:17" ht="17.100000000000001" customHeight="1" x14ac:dyDescent="0.25">
      <c r="Q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:17" ht="17.100000000000001" customHeight="1" x14ac:dyDescent="0.25">
      <c r="Q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:17" ht="17.100000000000001" customHeight="1" x14ac:dyDescent="0.25">
      <c r="Q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:17" ht="17.100000000000001" customHeight="1" x14ac:dyDescent="0.25">
      <c r="Q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:17" ht="17.100000000000001" customHeight="1" x14ac:dyDescent="0.25">
      <c r="Q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:17" ht="17.100000000000001" customHeight="1" x14ac:dyDescent="0.25">
      <c r="Q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:17" ht="17.100000000000001" customHeight="1" x14ac:dyDescent="0.25">
      <c r="Q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:17" ht="17.100000000000001" customHeight="1" x14ac:dyDescent="0.25">
      <c r="Q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:17" ht="17.100000000000001" customHeight="1" x14ac:dyDescent="0.25">
      <c r="Q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7:17" ht="17.100000000000001" customHeight="1" x14ac:dyDescent="0.25">
      <c r="Q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7:17" ht="17.100000000000001" customHeight="1" x14ac:dyDescent="0.25">
      <c r="Q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7:17" ht="17.100000000000001" customHeight="1" x14ac:dyDescent="0.25">
      <c r="Q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7:17" ht="17.100000000000001" customHeight="1" x14ac:dyDescent="0.25">
      <c r="Q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7:17" ht="17.100000000000001" customHeight="1" x14ac:dyDescent="0.25">
      <c r="Q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7:17" ht="17.100000000000001" customHeight="1" x14ac:dyDescent="0.25">
      <c r="Q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7:17" ht="17.100000000000001" customHeight="1" x14ac:dyDescent="0.25">
      <c r="Q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7:17" ht="17.100000000000001" customHeight="1" x14ac:dyDescent="0.25">
      <c r="Q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7:17" ht="17.100000000000001" customHeight="1" x14ac:dyDescent="0.25">
      <c r="Q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7:17" ht="17.100000000000001" customHeight="1" x14ac:dyDescent="0.25">
      <c r="Q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7:17" ht="17.100000000000001" customHeight="1" x14ac:dyDescent="0.25">
      <c r="Q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7:17" ht="17.100000000000001" customHeight="1" x14ac:dyDescent="0.25">
      <c r="Q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7:17" ht="17.100000000000001" customHeight="1" x14ac:dyDescent="0.25">
      <c r="Q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7:17" ht="17.100000000000001" customHeight="1" x14ac:dyDescent="0.25">
      <c r="Q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7:17" ht="17.100000000000001" customHeight="1" x14ac:dyDescent="0.25">
      <c r="Q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7:17" ht="17.100000000000001" customHeight="1" x14ac:dyDescent="0.25">
      <c r="Q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7:17" ht="17.100000000000001" customHeight="1" x14ac:dyDescent="0.25">
      <c r="Q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7:17" ht="17.100000000000001" customHeight="1" x14ac:dyDescent="0.25">
      <c r="Q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7:17" ht="17.100000000000001" customHeight="1" x14ac:dyDescent="0.25">
      <c r="Q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7:17" ht="17.100000000000001" customHeight="1" x14ac:dyDescent="0.25">
      <c r="Q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7:17" ht="17.100000000000001" customHeight="1" x14ac:dyDescent="0.25">
      <c r="Q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7:17" ht="17.100000000000001" customHeight="1" x14ac:dyDescent="0.25">
      <c r="Q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7:17" ht="17.100000000000001" customHeight="1" x14ac:dyDescent="0.25">
      <c r="Q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7:17" ht="17.100000000000001" customHeight="1" x14ac:dyDescent="0.25">
      <c r="Q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7:17" ht="17.100000000000001" customHeight="1" x14ac:dyDescent="0.25">
      <c r="Q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7:17" ht="17.100000000000001" customHeight="1" x14ac:dyDescent="0.25">
      <c r="Q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7:17" ht="17.100000000000001" customHeight="1" x14ac:dyDescent="0.25">
      <c r="Q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7:17" ht="17.100000000000001" customHeight="1" x14ac:dyDescent="0.25">
      <c r="Q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7:17" ht="17.100000000000001" customHeight="1" x14ac:dyDescent="0.25">
      <c r="Q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7:17" ht="17.100000000000001" customHeight="1" x14ac:dyDescent="0.25">
      <c r="Q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7:17" ht="17.100000000000001" customHeight="1" x14ac:dyDescent="0.25">
      <c r="Q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7:17" ht="17.100000000000001" customHeight="1" x14ac:dyDescent="0.25">
      <c r="Q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7:17" ht="17.100000000000001" customHeight="1" x14ac:dyDescent="0.25">
      <c r="Q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7:17" ht="17.100000000000001" customHeight="1" x14ac:dyDescent="0.25">
      <c r="Q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7:17" ht="17.100000000000001" customHeight="1" x14ac:dyDescent="0.25">
      <c r="Q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7:17" ht="17.100000000000001" customHeight="1" x14ac:dyDescent="0.25">
      <c r="Q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7:17" ht="17.100000000000001" customHeight="1" x14ac:dyDescent="0.25">
      <c r="Q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7:17" ht="17.100000000000001" customHeight="1" x14ac:dyDescent="0.25">
      <c r="Q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7:17" ht="17.100000000000001" customHeight="1" x14ac:dyDescent="0.25">
      <c r="Q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7:17" ht="17.100000000000001" customHeight="1" x14ac:dyDescent="0.25">
      <c r="Q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7:17" ht="17.100000000000001" customHeight="1" x14ac:dyDescent="0.25">
      <c r="Q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7:17" ht="17.100000000000001" customHeight="1" x14ac:dyDescent="0.25">
      <c r="Q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7:17" ht="17.100000000000001" customHeight="1" x14ac:dyDescent="0.25">
      <c r="Q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7:17" ht="17.100000000000001" customHeight="1" x14ac:dyDescent="0.25">
      <c r="Q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7:17" ht="17.100000000000001" customHeight="1" x14ac:dyDescent="0.25">
      <c r="Q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7:17" ht="17.100000000000001" customHeight="1" x14ac:dyDescent="0.25">
      <c r="Q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7:17" ht="17.100000000000001" customHeight="1" x14ac:dyDescent="0.25">
      <c r="Q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7:17" ht="17.100000000000001" customHeight="1" x14ac:dyDescent="0.25">
      <c r="Q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7:17" ht="17.100000000000001" customHeight="1" x14ac:dyDescent="0.25">
      <c r="Q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7:17" ht="17.100000000000001" customHeight="1" x14ac:dyDescent="0.25">
      <c r="Q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7:17" ht="17.100000000000001" customHeight="1" x14ac:dyDescent="0.25">
      <c r="Q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7:17" ht="17.100000000000001" customHeight="1" x14ac:dyDescent="0.25">
      <c r="Q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7:17" ht="17.100000000000001" customHeight="1" x14ac:dyDescent="0.25">
      <c r="Q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7:17" ht="17.100000000000001" customHeight="1" x14ac:dyDescent="0.25">
      <c r="Q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7:17" ht="17.100000000000001" customHeight="1" x14ac:dyDescent="0.25">
      <c r="Q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7:17" ht="17.100000000000001" customHeight="1" x14ac:dyDescent="0.25">
      <c r="Q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7:17" ht="17.100000000000001" customHeight="1" x14ac:dyDescent="0.25">
      <c r="Q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7:17" ht="17.100000000000001" customHeight="1" x14ac:dyDescent="0.25">
      <c r="Q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7:17" ht="17.100000000000001" customHeight="1" x14ac:dyDescent="0.25">
      <c r="Q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7:17" ht="17.100000000000001" customHeight="1" x14ac:dyDescent="0.25">
      <c r="Q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7:17" ht="17.100000000000001" customHeight="1" x14ac:dyDescent="0.25">
      <c r="Q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7:17" ht="17.100000000000001" customHeight="1" x14ac:dyDescent="0.25">
      <c r="Q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7:17" ht="17.100000000000001" customHeight="1" x14ac:dyDescent="0.25">
      <c r="Q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7:17" ht="17.100000000000001" customHeight="1" x14ac:dyDescent="0.25">
      <c r="Q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7:17" ht="17.100000000000001" customHeight="1" x14ac:dyDescent="0.25">
      <c r="Q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7:17" ht="17.100000000000001" customHeight="1" x14ac:dyDescent="0.25">
      <c r="Q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7:17" ht="17.100000000000001" customHeight="1" x14ac:dyDescent="0.25">
      <c r="Q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7:17" ht="17.100000000000001" customHeight="1" x14ac:dyDescent="0.25">
      <c r="Q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7:17" ht="17.100000000000001" customHeight="1" x14ac:dyDescent="0.25">
      <c r="Q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7:17" ht="17.100000000000001" customHeight="1" x14ac:dyDescent="0.25">
      <c r="Q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7:17" ht="17.100000000000001" customHeight="1" x14ac:dyDescent="0.25">
      <c r="Q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7:17" ht="17.100000000000001" customHeight="1" x14ac:dyDescent="0.25">
      <c r="Q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7:17" ht="17.100000000000001" customHeight="1" x14ac:dyDescent="0.25">
      <c r="Q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7:17" ht="17.100000000000001" customHeight="1" x14ac:dyDescent="0.25">
      <c r="Q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7:17" ht="17.100000000000001" customHeight="1" x14ac:dyDescent="0.25">
      <c r="Q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7:17" ht="17.100000000000001" customHeight="1" x14ac:dyDescent="0.25">
      <c r="Q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7:17" ht="17.100000000000001" customHeight="1" x14ac:dyDescent="0.25">
      <c r="Q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7:17" ht="17.100000000000001" customHeight="1" x14ac:dyDescent="0.25">
      <c r="Q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7:17" ht="17.100000000000001" customHeight="1" x14ac:dyDescent="0.25">
      <c r="Q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7:17" ht="17.100000000000001" customHeight="1" x14ac:dyDescent="0.25">
      <c r="Q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7:17" ht="17.100000000000001" customHeight="1" x14ac:dyDescent="0.25">
      <c r="Q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7:17" ht="17.100000000000001" customHeight="1" x14ac:dyDescent="0.25">
      <c r="Q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7:17" ht="17.100000000000001" customHeight="1" x14ac:dyDescent="0.25">
      <c r="Q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7:17" ht="17.100000000000001" customHeight="1" x14ac:dyDescent="0.25">
      <c r="Q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7:17" ht="17.100000000000001" customHeight="1" x14ac:dyDescent="0.25">
      <c r="Q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7:17" ht="17.100000000000001" customHeight="1" x14ac:dyDescent="0.25">
      <c r="Q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7:17" ht="17.100000000000001" customHeight="1" x14ac:dyDescent="0.25">
      <c r="Q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7:17" ht="17.100000000000001" customHeight="1" x14ac:dyDescent="0.25">
      <c r="Q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7:17" ht="17.100000000000001" customHeight="1" x14ac:dyDescent="0.25">
      <c r="Q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7:17" ht="17.100000000000001" customHeight="1" x14ac:dyDescent="0.25">
      <c r="Q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7:17" ht="17.100000000000001" customHeight="1" x14ac:dyDescent="0.25">
      <c r="Q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7:17" ht="17.100000000000001" customHeight="1" x14ac:dyDescent="0.25">
      <c r="Q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7:17" ht="17.100000000000001" customHeight="1" x14ac:dyDescent="0.25">
      <c r="Q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7:17" ht="17.100000000000001" customHeight="1" x14ac:dyDescent="0.25">
      <c r="Q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7:17" ht="17.100000000000001" customHeight="1" x14ac:dyDescent="0.25">
      <c r="Q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7:17" ht="17.100000000000001" customHeight="1" x14ac:dyDescent="0.25">
      <c r="Q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7:17" ht="17.100000000000001" customHeight="1" x14ac:dyDescent="0.25">
      <c r="Q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7:17" ht="17.100000000000001" customHeight="1" x14ac:dyDescent="0.25">
      <c r="Q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7:17" ht="17.100000000000001" customHeight="1" x14ac:dyDescent="0.25">
      <c r="Q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7:17" ht="17.100000000000001" customHeight="1" x14ac:dyDescent="0.25">
      <c r="Q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7:17" ht="17.100000000000001" customHeight="1" x14ac:dyDescent="0.25">
      <c r="Q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7:17" ht="17.100000000000001" customHeight="1" x14ac:dyDescent="0.25">
      <c r="Q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7:17" ht="17.100000000000001" customHeight="1" x14ac:dyDescent="0.25">
      <c r="Q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7:17" ht="17.100000000000001" customHeight="1" x14ac:dyDescent="0.25">
      <c r="Q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7:17" ht="17.100000000000001" customHeight="1" x14ac:dyDescent="0.25">
      <c r="Q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7:17" ht="17.100000000000001" customHeight="1" x14ac:dyDescent="0.25">
      <c r="Q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7:17" ht="17.100000000000001" customHeight="1" x14ac:dyDescent="0.25">
      <c r="Q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7:17" ht="17.100000000000001" customHeight="1" x14ac:dyDescent="0.25">
      <c r="Q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7:17" ht="17.100000000000001" customHeight="1" x14ac:dyDescent="0.25">
      <c r="Q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7:17" ht="17.100000000000001" customHeight="1" x14ac:dyDescent="0.25">
      <c r="Q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7:17" ht="17.100000000000001" customHeight="1" x14ac:dyDescent="0.25">
      <c r="Q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7:17" ht="17.100000000000001" customHeight="1" x14ac:dyDescent="0.25">
      <c r="Q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7:17" ht="17.100000000000001" customHeight="1" x14ac:dyDescent="0.25">
      <c r="Q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7:17" ht="17.100000000000001" customHeight="1" x14ac:dyDescent="0.25">
      <c r="Q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7:17" ht="17.100000000000001" customHeight="1" x14ac:dyDescent="0.25">
      <c r="Q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7:17" ht="17.100000000000001" customHeight="1" x14ac:dyDescent="0.25">
      <c r="Q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7:17" ht="17.100000000000001" customHeight="1" x14ac:dyDescent="0.25">
      <c r="Q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7:17" ht="17.100000000000001" customHeight="1" x14ac:dyDescent="0.25">
      <c r="Q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7:17" ht="17.100000000000001" customHeight="1" x14ac:dyDescent="0.25">
      <c r="Q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7:17" ht="17.100000000000001" customHeight="1" x14ac:dyDescent="0.25">
      <c r="Q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7:17" ht="17.100000000000001" customHeight="1" x14ac:dyDescent="0.25">
      <c r="Q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7:17" ht="17.100000000000001" customHeight="1" x14ac:dyDescent="0.25">
      <c r="Q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7:17" ht="17.100000000000001" customHeight="1" x14ac:dyDescent="0.25">
      <c r="Q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7:17" ht="17.100000000000001" customHeight="1" x14ac:dyDescent="0.25">
      <c r="Q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7:17" ht="17.100000000000001" customHeight="1" x14ac:dyDescent="0.25">
      <c r="Q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7:17" ht="17.100000000000001" customHeight="1" x14ac:dyDescent="0.25">
      <c r="Q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7:17" ht="17.100000000000001" customHeight="1" x14ac:dyDescent="0.25">
      <c r="Q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7:17" ht="17.100000000000001" customHeight="1" x14ac:dyDescent="0.25">
      <c r="Q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7:17" ht="17.100000000000001" customHeight="1" x14ac:dyDescent="0.25">
      <c r="Q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7:17" ht="17.100000000000001" customHeight="1" x14ac:dyDescent="0.25">
      <c r="Q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7:17" ht="17.100000000000001" customHeight="1" x14ac:dyDescent="0.25">
      <c r="Q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7:17" ht="17.100000000000001" customHeight="1" x14ac:dyDescent="0.25">
      <c r="Q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7:17" ht="17.100000000000001" customHeight="1" x14ac:dyDescent="0.25">
      <c r="Q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7:17" ht="17.100000000000001" customHeight="1" x14ac:dyDescent="0.25">
      <c r="Q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7:17" ht="17.100000000000001" customHeight="1" x14ac:dyDescent="0.25">
      <c r="Q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7:17" ht="17.100000000000001" customHeight="1" x14ac:dyDescent="0.25">
      <c r="Q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7:17" ht="17.100000000000001" customHeight="1" x14ac:dyDescent="0.25">
      <c r="Q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7:17" ht="17.100000000000001" customHeight="1" x14ac:dyDescent="0.25">
      <c r="Q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7:17" ht="17.100000000000001" customHeight="1" x14ac:dyDescent="0.25">
      <c r="Q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7:17" ht="17.100000000000001" customHeight="1" x14ac:dyDescent="0.25">
      <c r="Q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7:17" ht="17.100000000000001" customHeight="1" x14ac:dyDescent="0.25">
      <c r="Q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7:17" ht="17.100000000000001" customHeight="1" x14ac:dyDescent="0.25">
      <c r="Q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7:17" ht="17.100000000000001" customHeight="1" x14ac:dyDescent="0.25">
      <c r="Q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7:17" ht="17.100000000000001" customHeight="1" x14ac:dyDescent="0.25">
      <c r="Q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7:17" ht="17.100000000000001" customHeight="1" x14ac:dyDescent="0.25">
      <c r="Q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7:17" ht="17.100000000000001" customHeight="1" x14ac:dyDescent="0.25">
      <c r="Q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7:17" ht="17.100000000000001" customHeight="1" x14ac:dyDescent="0.25">
      <c r="Q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7:17" ht="17.100000000000001" customHeight="1" x14ac:dyDescent="0.25">
      <c r="Q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7:17" ht="17.100000000000001" customHeight="1" x14ac:dyDescent="0.25">
      <c r="Q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7:17" ht="17.100000000000001" customHeight="1" x14ac:dyDescent="0.25">
      <c r="Q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" spans="17:17" ht="17.100000000000001" customHeight="1" x14ac:dyDescent="0.25">
      <c r="Q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" spans="17:17" ht="17.100000000000001" customHeight="1" x14ac:dyDescent="0.25">
      <c r="Q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" spans="17:17" ht="17.100000000000001" customHeight="1" x14ac:dyDescent="0.25">
      <c r="Q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" spans="17:17" ht="17.100000000000001" customHeight="1" x14ac:dyDescent="0.25">
      <c r="Q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" spans="17:17" ht="17.100000000000001" customHeight="1" x14ac:dyDescent="0.25">
      <c r="Q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" spans="17:17" ht="17.100000000000001" customHeight="1" x14ac:dyDescent="0.25">
      <c r="Q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" spans="17:17" ht="17.100000000000001" customHeight="1" x14ac:dyDescent="0.25">
      <c r="Q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" spans="17:17" ht="17.100000000000001" customHeight="1" x14ac:dyDescent="0.25">
      <c r="Q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" spans="17:17" ht="17.100000000000001" customHeight="1" x14ac:dyDescent="0.25">
      <c r="Q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" spans="17:17" ht="17.100000000000001" customHeight="1" x14ac:dyDescent="0.25">
      <c r="Q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" spans="17:17" ht="17.100000000000001" customHeight="1" x14ac:dyDescent="0.25">
      <c r="Q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" spans="17:17" ht="17.100000000000001" customHeight="1" x14ac:dyDescent="0.25">
      <c r="Q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" spans="17:17" ht="17.100000000000001" customHeight="1" x14ac:dyDescent="0.25">
      <c r="Q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" spans="17:17" ht="17.100000000000001" customHeight="1" x14ac:dyDescent="0.25">
      <c r="Q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" spans="17:17" ht="17.100000000000001" customHeight="1" x14ac:dyDescent="0.25">
      <c r="Q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" spans="17:17" ht="17.100000000000001" customHeight="1" x14ac:dyDescent="0.25">
      <c r="Q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" spans="17:17" ht="17.100000000000001" customHeight="1" x14ac:dyDescent="0.25">
      <c r="Q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" spans="17:17" ht="17.100000000000001" customHeight="1" x14ac:dyDescent="0.25">
      <c r="Q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" spans="17:17" ht="17.100000000000001" customHeight="1" x14ac:dyDescent="0.25">
      <c r="Q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" spans="17:17" ht="17.100000000000001" customHeight="1" x14ac:dyDescent="0.25">
      <c r="Q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" spans="17:17" ht="17.100000000000001" customHeight="1" x14ac:dyDescent="0.25">
      <c r="Q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" spans="17:17" ht="17.100000000000001" customHeight="1" x14ac:dyDescent="0.25">
      <c r="Q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" spans="17:17" ht="17.100000000000001" customHeight="1" x14ac:dyDescent="0.25">
      <c r="Q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" spans="17:17" ht="17.100000000000001" customHeight="1" x14ac:dyDescent="0.25">
      <c r="Q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" spans="17:17" ht="17.100000000000001" customHeight="1" x14ac:dyDescent="0.25">
      <c r="Q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" spans="17:17" ht="17.100000000000001" customHeight="1" x14ac:dyDescent="0.25">
      <c r="Q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" spans="17:17" ht="17.100000000000001" customHeight="1" x14ac:dyDescent="0.25">
      <c r="Q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" spans="17:17" ht="17.100000000000001" customHeight="1" x14ac:dyDescent="0.25">
      <c r="Q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" spans="17:17" ht="17.100000000000001" customHeight="1" x14ac:dyDescent="0.25">
      <c r="Q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" spans="17:17" ht="17.100000000000001" customHeight="1" x14ac:dyDescent="0.25">
      <c r="Q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" spans="17:17" ht="17.100000000000001" customHeight="1" x14ac:dyDescent="0.25">
      <c r="Q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" spans="17:17" ht="17.100000000000001" customHeight="1" x14ac:dyDescent="0.25">
      <c r="Q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" spans="17:17" ht="17.100000000000001" customHeight="1" x14ac:dyDescent="0.25">
      <c r="Q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" spans="17:17" ht="17.100000000000001" customHeight="1" x14ac:dyDescent="0.25">
      <c r="Q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" spans="17:17" ht="17.100000000000001" customHeight="1" x14ac:dyDescent="0.25">
      <c r="Q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" spans="17:17" ht="17.100000000000001" customHeight="1" x14ac:dyDescent="0.25">
      <c r="Q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" spans="17:17" ht="17.100000000000001" customHeight="1" x14ac:dyDescent="0.25">
      <c r="Q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" spans="17:17" ht="17.100000000000001" customHeight="1" x14ac:dyDescent="0.25">
      <c r="Q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" spans="17:17" ht="17.100000000000001" customHeight="1" x14ac:dyDescent="0.25">
      <c r="Q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" spans="17:17" ht="17.100000000000001" customHeight="1" x14ac:dyDescent="0.25">
      <c r="Q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" spans="17:17" ht="17.100000000000001" customHeight="1" x14ac:dyDescent="0.25">
      <c r="Q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" spans="17:17" ht="17.100000000000001" customHeight="1" x14ac:dyDescent="0.25">
      <c r="Q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" spans="17:17" ht="17.100000000000001" customHeight="1" x14ac:dyDescent="0.25">
      <c r="Q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" spans="17:17" ht="17.100000000000001" customHeight="1" x14ac:dyDescent="0.25">
      <c r="Q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" spans="17:17" ht="17.100000000000001" customHeight="1" x14ac:dyDescent="0.25">
      <c r="Q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" spans="17:17" ht="17.100000000000001" customHeight="1" x14ac:dyDescent="0.25">
      <c r="Q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" spans="17:17" ht="17.100000000000001" customHeight="1" x14ac:dyDescent="0.25">
      <c r="Q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" spans="17:17" ht="17.100000000000001" customHeight="1" x14ac:dyDescent="0.25">
      <c r="Q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" spans="17:17" ht="17.100000000000001" customHeight="1" x14ac:dyDescent="0.25">
      <c r="Q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" spans="17:17" ht="17.100000000000001" customHeight="1" x14ac:dyDescent="0.25">
      <c r="Q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" spans="17:17" ht="17.100000000000001" customHeight="1" x14ac:dyDescent="0.25">
      <c r="Q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" spans="17:17" ht="17.100000000000001" customHeight="1" x14ac:dyDescent="0.25">
      <c r="Q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" spans="17:17" ht="17.100000000000001" customHeight="1" x14ac:dyDescent="0.25">
      <c r="Q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" spans="17:17" ht="17.100000000000001" customHeight="1" x14ac:dyDescent="0.25">
      <c r="Q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" spans="17:17" ht="17.100000000000001" customHeight="1" x14ac:dyDescent="0.25">
      <c r="Q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" spans="17:17" ht="17.100000000000001" customHeight="1" x14ac:dyDescent="0.25">
      <c r="Q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" spans="17:17" ht="17.100000000000001" customHeight="1" x14ac:dyDescent="0.25">
      <c r="Q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" spans="17:17" ht="17.100000000000001" customHeight="1" x14ac:dyDescent="0.25">
      <c r="Q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" spans="17:17" ht="17.100000000000001" customHeight="1" x14ac:dyDescent="0.25">
      <c r="Q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" spans="17:17" ht="17.100000000000001" customHeight="1" x14ac:dyDescent="0.25">
      <c r="Q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" spans="17:17" ht="17.100000000000001" customHeight="1" x14ac:dyDescent="0.25">
      <c r="Q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" spans="17:17" ht="17.100000000000001" customHeight="1" x14ac:dyDescent="0.25">
      <c r="Q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" spans="17:17" ht="17.100000000000001" customHeight="1" x14ac:dyDescent="0.25">
      <c r="Q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" spans="17:17" ht="17.100000000000001" customHeight="1" x14ac:dyDescent="0.25">
      <c r="Q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" spans="17:17" ht="17.100000000000001" customHeight="1" x14ac:dyDescent="0.25">
      <c r="Q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" spans="17:17" ht="17.100000000000001" customHeight="1" x14ac:dyDescent="0.25">
      <c r="Q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" spans="17:17" ht="17.100000000000001" customHeight="1" x14ac:dyDescent="0.25">
      <c r="Q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" spans="17:17" ht="17.100000000000001" customHeight="1" x14ac:dyDescent="0.25">
      <c r="Q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" spans="17:17" ht="17.100000000000001" customHeight="1" x14ac:dyDescent="0.25">
      <c r="Q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" spans="17:17" ht="17.100000000000001" customHeight="1" x14ac:dyDescent="0.25">
      <c r="Q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" spans="17:17" ht="17.100000000000001" customHeight="1" x14ac:dyDescent="0.25">
      <c r="Q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" spans="17:17" ht="17.100000000000001" customHeight="1" x14ac:dyDescent="0.25">
      <c r="Q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" spans="17:17" ht="17.100000000000001" customHeight="1" x14ac:dyDescent="0.25">
      <c r="Q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" spans="17:17" ht="17.100000000000001" customHeight="1" x14ac:dyDescent="0.25">
      <c r="Q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" spans="17:17" ht="17.100000000000001" customHeight="1" x14ac:dyDescent="0.25">
      <c r="Q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" spans="17:17" ht="17.100000000000001" customHeight="1" x14ac:dyDescent="0.25">
      <c r="Q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" spans="17:17" ht="17.100000000000001" customHeight="1" x14ac:dyDescent="0.25">
      <c r="Q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" spans="17:17" ht="17.100000000000001" customHeight="1" x14ac:dyDescent="0.25">
      <c r="Q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" spans="17:17" ht="17.100000000000001" customHeight="1" x14ac:dyDescent="0.25">
      <c r="Q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" spans="17:17" ht="17.100000000000001" customHeight="1" x14ac:dyDescent="0.25">
      <c r="Q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" spans="17:17" ht="17.100000000000001" customHeight="1" x14ac:dyDescent="0.25">
      <c r="Q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" spans="17:17" ht="17.100000000000001" customHeight="1" x14ac:dyDescent="0.25">
      <c r="Q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" spans="17:17" ht="17.100000000000001" customHeight="1" x14ac:dyDescent="0.25">
      <c r="Q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" spans="17:17" ht="17.100000000000001" customHeight="1" x14ac:dyDescent="0.25">
      <c r="Q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" spans="17:17" ht="17.100000000000001" customHeight="1" x14ac:dyDescent="0.25">
      <c r="Q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" spans="17:17" ht="17.100000000000001" customHeight="1" x14ac:dyDescent="0.25">
      <c r="Q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" spans="17:17" ht="17.100000000000001" customHeight="1" x14ac:dyDescent="0.25">
      <c r="Q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" spans="17:17" ht="17.100000000000001" customHeight="1" x14ac:dyDescent="0.25">
      <c r="Q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" spans="17:17" ht="17.100000000000001" customHeight="1" x14ac:dyDescent="0.25">
      <c r="Q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" spans="17:17" ht="17.100000000000001" customHeight="1" x14ac:dyDescent="0.25">
      <c r="Q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" spans="17:17" ht="17.100000000000001" customHeight="1" x14ac:dyDescent="0.25">
      <c r="Q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" spans="17:17" ht="17.100000000000001" customHeight="1" x14ac:dyDescent="0.25">
      <c r="Q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" spans="17:17" ht="17.100000000000001" customHeight="1" x14ac:dyDescent="0.25">
      <c r="Q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" spans="17:17" ht="17.100000000000001" customHeight="1" x14ac:dyDescent="0.25">
      <c r="Q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" spans="17:17" ht="17.100000000000001" customHeight="1" x14ac:dyDescent="0.25">
      <c r="Q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" spans="17:17" ht="17.100000000000001" customHeight="1" x14ac:dyDescent="0.25">
      <c r="Q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" spans="17:17" ht="17.100000000000001" customHeight="1" x14ac:dyDescent="0.25">
      <c r="Q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" spans="17:17" ht="17.100000000000001" customHeight="1" x14ac:dyDescent="0.25">
      <c r="Q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" spans="17:17" ht="17.100000000000001" customHeight="1" x14ac:dyDescent="0.25">
      <c r="Q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" spans="17:17" ht="17.100000000000001" customHeight="1" x14ac:dyDescent="0.25">
      <c r="Q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" spans="17:17" ht="17.100000000000001" customHeight="1" x14ac:dyDescent="0.25">
      <c r="Q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" spans="17:17" ht="17.100000000000001" customHeight="1" x14ac:dyDescent="0.25">
      <c r="Q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" spans="17:17" ht="17.100000000000001" customHeight="1" x14ac:dyDescent="0.25">
      <c r="Q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" spans="17:17" ht="17.100000000000001" customHeight="1" x14ac:dyDescent="0.25">
      <c r="Q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" spans="17:17" ht="17.100000000000001" customHeight="1" x14ac:dyDescent="0.25">
      <c r="Q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" spans="17:17" ht="17.100000000000001" customHeight="1" x14ac:dyDescent="0.25">
      <c r="Q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" spans="17:17" ht="17.100000000000001" customHeight="1" x14ac:dyDescent="0.25">
      <c r="Q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" spans="17:17" ht="17.100000000000001" customHeight="1" x14ac:dyDescent="0.25">
      <c r="Q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" spans="17:17" ht="17.100000000000001" customHeight="1" x14ac:dyDescent="0.25">
      <c r="Q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" spans="17:17" ht="17.100000000000001" customHeight="1" x14ac:dyDescent="0.25">
      <c r="Q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" spans="17:17" ht="17.100000000000001" customHeight="1" x14ac:dyDescent="0.25">
      <c r="Q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" spans="17:17" ht="17.100000000000001" customHeight="1" x14ac:dyDescent="0.25">
      <c r="Q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" spans="17:17" ht="17.100000000000001" customHeight="1" x14ac:dyDescent="0.25">
      <c r="Q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" spans="17:17" ht="17.100000000000001" customHeight="1" x14ac:dyDescent="0.25">
      <c r="Q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" spans="17:17" ht="17.100000000000001" customHeight="1" x14ac:dyDescent="0.25">
      <c r="Q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" spans="17:17" ht="17.100000000000001" customHeight="1" x14ac:dyDescent="0.25">
      <c r="Q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" spans="17:17" ht="17.100000000000001" customHeight="1" x14ac:dyDescent="0.25">
      <c r="Q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" spans="17:17" ht="17.100000000000001" customHeight="1" x14ac:dyDescent="0.25">
      <c r="Q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" spans="17:17" ht="17.100000000000001" customHeight="1" x14ac:dyDescent="0.25">
      <c r="Q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" spans="17:17" ht="17.100000000000001" customHeight="1" x14ac:dyDescent="0.25">
      <c r="Q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" spans="17:17" ht="17.100000000000001" customHeight="1" x14ac:dyDescent="0.25">
      <c r="Q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" spans="17:17" ht="17.100000000000001" customHeight="1" x14ac:dyDescent="0.25">
      <c r="Q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" spans="17:17" ht="17.100000000000001" customHeight="1" x14ac:dyDescent="0.25">
      <c r="Q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" spans="17:17" ht="17.100000000000001" customHeight="1" x14ac:dyDescent="0.25">
      <c r="Q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" spans="17:17" ht="17.100000000000001" customHeight="1" x14ac:dyDescent="0.25">
      <c r="Q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" spans="17:17" ht="17.100000000000001" customHeight="1" x14ac:dyDescent="0.25">
      <c r="Q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" spans="17:17" ht="17.100000000000001" customHeight="1" x14ac:dyDescent="0.25">
      <c r="Q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" spans="17:17" ht="17.100000000000001" customHeight="1" x14ac:dyDescent="0.25">
      <c r="Q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" spans="17:17" ht="17.100000000000001" customHeight="1" x14ac:dyDescent="0.25">
      <c r="Q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" spans="17:17" ht="17.100000000000001" customHeight="1" x14ac:dyDescent="0.25">
      <c r="Q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" spans="17:17" ht="17.100000000000001" customHeight="1" x14ac:dyDescent="0.25">
      <c r="Q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" spans="17:17" ht="17.100000000000001" customHeight="1" x14ac:dyDescent="0.25">
      <c r="Q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" spans="17:17" ht="17.100000000000001" customHeight="1" x14ac:dyDescent="0.25">
      <c r="Q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" spans="17:17" ht="17.100000000000001" customHeight="1" x14ac:dyDescent="0.25">
      <c r="Q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" spans="17:17" ht="17.100000000000001" customHeight="1" x14ac:dyDescent="0.25">
      <c r="Q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" spans="17:17" ht="17.100000000000001" customHeight="1" x14ac:dyDescent="0.25">
      <c r="Q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" spans="17:17" ht="17.100000000000001" customHeight="1" x14ac:dyDescent="0.25">
      <c r="Q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" spans="17:17" ht="17.100000000000001" customHeight="1" x14ac:dyDescent="0.25">
      <c r="Q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" spans="17:17" ht="17.100000000000001" customHeight="1" x14ac:dyDescent="0.25">
      <c r="Q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" spans="17:17" ht="17.100000000000001" customHeight="1" x14ac:dyDescent="0.25">
      <c r="Q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" spans="17:17" ht="17.100000000000001" customHeight="1" x14ac:dyDescent="0.25">
      <c r="Q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" spans="17:17" ht="17.100000000000001" customHeight="1" x14ac:dyDescent="0.25">
      <c r="Q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" spans="17:17" ht="17.100000000000001" customHeight="1" x14ac:dyDescent="0.25">
      <c r="Q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" spans="17:17" ht="17.100000000000001" customHeight="1" x14ac:dyDescent="0.25">
      <c r="Q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" spans="17:17" ht="17.100000000000001" customHeight="1" x14ac:dyDescent="0.25">
      <c r="Q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" spans="17:17" ht="17.100000000000001" customHeight="1" x14ac:dyDescent="0.25">
      <c r="Q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" spans="17:17" ht="17.100000000000001" customHeight="1" x14ac:dyDescent="0.25">
      <c r="Q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" spans="17:17" ht="17.100000000000001" customHeight="1" x14ac:dyDescent="0.25">
      <c r="Q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" spans="17:17" ht="17.100000000000001" customHeight="1" x14ac:dyDescent="0.25">
      <c r="Q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" spans="17:17" ht="17.100000000000001" customHeight="1" x14ac:dyDescent="0.25">
      <c r="Q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" spans="17:17" ht="17.100000000000001" customHeight="1" x14ac:dyDescent="0.25">
      <c r="Q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" spans="17:17" ht="17.100000000000001" customHeight="1" x14ac:dyDescent="0.25">
      <c r="Q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" spans="17:17" ht="17.100000000000001" customHeight="1" x14ac:dyDescent="0.25">
      <c r="Q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" spans="17:17" ht="17.100000000000001" customHeight="1" x14ac:dyDescent="0.25">
      <c r="Q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" spans="17:17" ht="17.100000000000001" customHeight="1" x14ac:dyDescent="0.25">
      <c r="Q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" spans="17:17" ht="17.100000000000001" customHeight="1" x14ac:dyDescent="0.25">
      <c r="Q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" spans="17:17" ht="17.100000000000001" customHeight="1" x14ac:dyDescent="0.25">
      <c r="Q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" spans="17:17" ht="17.100000000000001" customHeight="1" x14ac:dyDescent="0.25">
      <c r="Q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" spans="17:17" ht="17.100000000000001" customHeight="1" x14ac:dyDescent="0.25">
      <c r="Q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" spans="17:17" ht="17.100000000000001" customHeight="1" x14ac:dyDescent="0.25">
      <c r="Q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" spans="17:17" ht="17.100000000000001" customHeight="1" x14ac:dyDescent="0.25">
      <c r="Q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" spans="17:17" ht="17.100000000000001" customHeight="1" x14ac:dyDescent="0.25">
      <c r="Q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" spans="17:17" ht="17.100000000000001" customHeight="1" x14ac:dyDescent="0.25">
      <c r="Q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" spans="17:17" ht="17.100000000000001" customHeight="1" x14ac:dyDescent="0.25">
      <c r="Q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" spans="17:17" ht="17.100000000000001" customHeight="1" x14ac:dyDescent="0.25">
      <c r="Q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" spans="17:17" ht="17.100000000000001" customHeight="1" x14ac:dyDescent="0.25">
      <c r="Q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" spans="17:17" ht="17.100000000000001" customHeight="1" x14ac:dyDescent="0.25">
      <c r="Q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" spans="17:17" ht="17.100000000000001" customHeight="1" x14ac:dyDescent="0.25">
      <c r="Q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" spans="17:17" ht="17.100000000000001" customHeight="1" x14ac:dyDescent="0.25">
      <c r="Q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" spans="17:17" ht="17.100000000000001" customHeight="1" x14ac:dyDescent="0.25">
      <c r="Q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" spans="17:17" ht="17.100000000000001" customHeight="1" x14ac:dyDescent="0.25">
      <c r="Q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" spans="17:17" ht="17.100000000000001" customHeight="1" x14ac:dyDescent="0.25">
      <c r="Q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" spans="17:17" ht="17.100000000000001" customHeight="1" x14ac:dyDescent="0.25">
      <c r="Q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" spans="17:17" ht="17.100000000000001" customHeight="1" x14ac:dyDescent="0.25">
      <c r="Q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" spans="17:17" ht="17.100000000000001" customHeight="1" x14ac:dyDescent="0.25">
      <c r="Q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" spans="17:17" ht="17.100000000000001" customHeight="1" x14ac:dyDescent="0.25">
      <c r="Q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" spans="17:17" ht="17.100000000000001" customHeight="1" x14ac:dyDescent="0.25">
      <c r="Q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" spans="17:17" ht="17.100000000000001" customHeight="1" x14ac:dyDescent="0.25">
      <c r="Q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" spans="17:17" ht="17.100000000000001" customHeight="1" x14ac:dyDescent="0.25">
      <c r="Q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" spans="17:17" ht="17.100000000000001" customHeight="1" x14ac:dyDescent="0.25">
      <c r="Q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" spans="17:17" ht="17.100000000000001" customHeight="1" x14ac:dyDescent="0.25">
      <c r="Q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" spans="17:17" ht="17.100000000000001" customHeight="1" x14ac:dyDescent="0.25">
      <c r="Q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" spans="17:17" ht="17.100000000000001" customHeight="1" x14ac:dyDescent="0.25">
      <c r="Q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" spans="17:17" ht="17.100000000000001" customHeight="1" x14ac:dyDescent="0.25">
      <c r="Q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" spans="17:17" ht="17.100000000000001" customHeight="1" x14ac:dyDescent="0.25">
      <c r="Q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" spans="17:17" ht="17.100000000000001" customHeight="1" x14ac:dyDescent="0.25">
      <c r="Q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" spans="17:17" ht="17.100000000000001" customHeight="1" x14ac:dyDescent="0.25">
      <c r="Q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" spans="17:17" ht="17.100000000000001" customHeight="1" x14ac:dyDescent="0.25">
      <c r="Q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" spans="17:17" ht="17.100000000000001" customHeight="1" x14ac:dyDescent="0.25">
      <c r="Q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" spans="17:17" ht="17.100000000000001" customHeight="1" x14ac:dyDescent="0.25">
      <c r="Q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" spans="17:17" ht="17.100000000000001" customHeight="1" x14ac:dyDescent="0.25">
      <c r="Q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" spans="17:17" ht="17.100000000000001" customHeight="1" x14ac:dyDescent="0.25">
      <c r="Q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" spans="17:17" ht="17.100000000000001" customHeight="1" x14ac:dyDescent="0.25">
      <c r="Q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" spans="17:17" ht="17.100000000000001" customHeight="1" x14ac:dyDescent="0.25">
      <c r="Q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" spans="17:17" ht="17.100000000000001" customHeight="1" x14ac:dyDescent="0.25">
      <c r="Q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" spans="17:17" ht="17.100000000000001" customHeight="1" x14ac:dyDescent="0.25">
      <c r="Q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" spans="17:17" ht="17.100000000000001" customHeight="1" x14ac:dyDescent="0.25">
      <c r="Q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" spans="17:17" ht="17.100000000000001" customHeight="1" x14ac:dyDescent="0.25">
      <c r="Q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" spans="17:17" ht="17.100000000000001" customHeight="1" x14ac:dyDescent="0.25">
      <c r="Q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" spans="17:17" ht="17.100000000000001" customHeight="1" x14ac:dyDescent="0.25">
      <c r="Q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" spans="17:17" ht="17.100000000000001" customHeight="1" x14ac:dyDescent="0.25">
      <c r="Q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" spans="17:17" ht="17.100000000000001" customHeight="1" x14ac:dyDescent="0.25">
      <c r="Q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" spans="17:17" ht="17.100000000000001" customHeight="1" x14ac:dyDescent="0.25">
      <c r="Q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" spans="17:17" ht="17.100000000000001" customHeight="1" x14ac:dyDescent="0.25">
      <c r="Q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" spans="17:17" ht="17.100000000000001" customHeight="1" x14ac:dyDescent="0.25">
      <c r="Q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" spans="17:17" ht="17.100000000000001" customHeight="1" x14ac:dyDescent="0.25">
      <c r="Q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" spans="17:17" ht="17.100000000000001" customHeight="1" x14ac:dyDescent="0.25">
      <c r="Q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" spans="17:17" ht="17.100000000000001" customHeight="1" x14ac:dyDescent="0.25">
      <c r="Q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" spans="17:17" ht="17.100000000000001" customHeight="1" x14ac:dyDescent="0.25">
      <c r="Q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" spans="17:17" ht="17.100000000000001" customHeight="1" x14ac:dyDescent="0.25">
      <c r="Q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" spans="17:17" ht="17.100000000000001" customHeight="1" x14ac:dyDescent="0.25">
      <c r="Q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" spans="17:17" ht="17.100000000000001" customHeight="1" x14ac:dyDescent="0.25">
      <c r="Q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" spans="17:17" ht="17.100000000000001" customHeight="1" x14ac:dyDescent="0.25">
      <c r="Q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" spans="17:17" ht="17.100000000000001" customHeight="1" x14ac:dyDescent="0.25">
      <c r="Q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" spans="17:17" ht="17.100000000000001" customHeight="1" x14ac:dyDescent="0.25">
      <c r="Q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" spans="17:17" ht="17.100000000000001" customHeight="1" x14ac:dyDescent="0.25">
      <c r="Q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" spans="17:17" ht="17.100000000000001" customHeight="1" x14ac:dyDescent="0.25">
      <c r="Q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" spans="17:17" ht="17.100000000000001" customHeight="1" x14ac:dyDescent="0.25">
      <c r="Q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" spans="17:17" ht="17.100000000000001" customHeight="1" x14ac:dyDescent="0.25">
      <c r="Q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" spans="17:17" ht="17.100000000000001" customHeight="1" x14ac:dyDescent="0.25">
      <c r="Q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" spans="17:17" ht="17.100000000000001" customHeight="1" x14ac:dyDescent="0.25">
      <c r="Q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" spans="17:17" ht="17.100000000000001" customHeight="1" x14ac:dyDescent="0.25">
      <c r="Q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" spans="17:17" ht="17.100000000000001" customHeight="1" x14ac:dyDescent="0.25">
      <c r="Q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" spans="17:17" ht="17.100000000000001" customHeight="1" x14ac:dyDescent="0.25">
      <c r="Q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" spans="17:17" ht="17.100000000000001" customHeight="1" x14ac:dyDescent="0.25">
      <c r="Q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" spans="17:17" ht="17.100000000000001" customHeight="1" x14ac:dyDescent="0.25">
      <c r="Q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" spans="17:17" ht="17.100000000000001" customHeight="1" x14ac:dyDescent="0.25">
      <c r="Q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" spans="17:17" ht="17.100000000000001" customHeight="1" x14ac:dyDescent="0.25">
      <c r="Q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" spans="17:17" ht="17.100000000000001" customHeight="1" x14ac:dyDescent="0.25">
      <c r="Q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" spans="17:17" ht="17.100000000000001" customHeight="1" x14ac:dyDescent="0.25">
      <c r="Q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" spans="17:17" ht="17.100000000000001" customHeight="1" x14ac:dyDescent="0.25">
      <c r="Q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" spans="17:17" ht="17.100000000000001" customHeight="1" x14ac:dyDescent="0.25">
      <c r="Q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" spans="17:17" ht="17.100000000000001" customHeight="1" x14ac:dyDescent="0.25">
      <c r="Q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" spans="17:17" ht="17.100000000000001" customHeight="1" x14ac:dyDescent="0.25">
      <c r="Q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" spans="17:17" ht="17.100000000000001" customHeight="1" x14ac:dyDescent="0.25">
      <c r="Q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" spans="17:17" ht="17.100000000000001" customHeight="1" x14ac:dyDescent="0.25">
      <c r="Q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" spans="17:17" ht="17.100000000000001" customHeight="1" x14ac:dyDescent="0.25">
      <c r="Q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" spans="17:17" ht="17.100000000000001" customHeight="1" x14ac:dyDescent="0.25">
      <c r="Q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" spans="17:17" ht="17.100000000000001" customHeight="1" x14ac:dyDescent="0.25">
      <c r="Q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" spans="17:17" ht="17.100000000000001" customHeight="1" x14ac:dyDescent="0.25">
      <c r="Q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" spans="17:17" ht="17.100000000000001" customHeight="1" x14ac:dyDescent="0.25">
      <c r="Q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" spans="17:17" ht="17.100000000000001" customHeight="1" x14ac:dyDescent="0.25">
      <c r="Q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" spans="17:17" ht="17.100000000000001" customHeight="1" x14ac:dyDescent="0.25">
      <c r="Q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" spans="17:17" ht="17.100000000000001" customHeight="1" x14ac:dyDescent="0.25">
      <c r="Q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" spans="17:17" ht="17.100000000000001" customHeight="1" x14ac:dyDescent="0.25">
      <c r="Q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" spans="17:17" ht="17.100000000000001" customHeight="1" x14ac:dyDescent="0.25">
      <c r="Q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" spans="17:17" ht="17.100000000000001" customHeight="1" x14ac:dyDescent="0.25">
      <c r="Q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" spans="17:17" ht="17.100000000000001" customHeight="1" x14ac:dyDescent="0.25">
      <c r="Q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" spans="17:17" ht="17.100000000000001" customHeight="1" x14ac:dyDescent="0.25">
      <c r="Q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" spans="17:17" ht="17.100000000000001" customHeight="1" x14ac:dyDescent="0.25">
      <c r="Q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" spans="17:17" ht="17.100000000000001" customHeight="1" x14ac:dyDescent="0.25">
      <c r="Q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" spans="17:17" ht="17.100000000000001" customHeight="1" x14ac:dyDescent="0.25">
      <c r="Q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" spans="17:17" ht="17.100000000000001" customHeight="1" x14ac:dyDescent="0.25">
      <c r="Q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" spans="17:17" ht="17.100000000000001" customHeight="1" x14ac:dyDescent="0.25">
      <c r="Q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" spans="17:17" ht="17.100000000000001" customHeight="1" x14ac:dyDescent="0.25">
      <c r="Q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" spans="17:17" ht="17.100000000000001" customHeight="1" x14ac:dyDescent="0.25">
      <c r="Q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" spans="17:17" ht="17.100000000000001" customHeight="1" x14ac:dyDescent="0.25">
      <c r="Q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" spans="17:17" ht="17.100000000000001" customHeight="1" x14ac:dyDescent="0.25">
      <c r="Q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" spans="17:17" ht="17.100000000000001" customHeight="1" x14ac:dyDescent="0.25">
      <c r="Q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" spans="17:17" ht="17.100000000000001" customHeight="1" x14ac:dyDescent="0.25">
      <c r="Q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" spans="17:17" ht="17.100000000000001" customHeight="1" x14ac:dyDescent="0.25">
      <c r="Q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" spans="17:17" ht="17.100000000000001" customHeight="1" x14ac:dyDescent="0.25">
      <c r="Q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" spans="17:17" ht="17.100000000000001" customHeight="1" x14ac:dyDescent="0.25">
      <c r="Q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" spans="17:17" ht="17.100000000000001" customHeight="1" x14ac:dyDescent="0.25">
      <c r="Q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" spans="17:17" ht="17.100000000000001" customHeight="1" x14ac:dyDescent="0.25">
      <c r="Q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" spans="17:17" ht="17.100000000000001" customHeight="1" x14ac:dyDescent="0.25">
      <c r="Q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" spans="17:17" ht="17.100000000000001" customHeight="1" x14ac:dyDescent="0.25">
      <c r="Q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" spans="17:17" ht="17.100000000000001" customHeight="1" x14ac:dyDescent="0.25">
      <c r="Q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" spans="17:17" ht="17.100000000000001" customHeight="1" x14ac:dyDescent="0.25">
      <c r="Q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" spans="17:17" ht="17.100000000000001" customHeight="1" x14ac:dyDescent="0.25">
      <c r="Q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" spans="17:17" ht="17.100000000000001" customHeight="1" x14ac:dyDescent="0.25">
      <c r="Q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" spans="17:17" ht="17.100000000000001" customHeight="1" x14ac:dyDescent="0.25">
      <c r="Q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" spans="17:17" ht="17.100000000000001" customHeight="1" x14ac:dyDescent="0.25">
      <c r="Q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" spans="17:17" ht="17.100000000000001" customHeight="1" x14ac:dyDescent="0.25">
      <c r="Q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" spans="17:17" ht="17.100000000000001" customHeight="1" x14ac:dyDescent="0.25">
      <c r="Q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" spans="17:17" ht="17.100000000000001" customHeight="1" x14ac:dyDescent="0.25">
      <c r="Q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" spans="17:17" ht="17.100000000000001" customHeight="1" x14ac:dyDescent="0.25">
      <c r="Q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7:17" ht="17.100000000000001" customHeight="1" x14ac:dyDescent="0.25">
      <c r="Q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7:17" ht="17.100000000000001" customHeight="1" x14ac:dyDescent="0.25">
      <c r="Q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7:17" ht="17.100000000000001" customHeight="1" x14ac:dyDescent="0.25">
      <c r="Q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7:17" ht="17.100000000000001" customHeight="1" x14ac:dyDescent="0.25">
      <c r="Q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7:17" ht="17.100000000000001" customHeight="1" x14ac:dyDescent="0.25">
      <c r="Q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D2:D5001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dimension ref="A1:O44"/>
  <sheetViews>
    <sheetView showGridLines="0" tabSelected="1" topLeftCell="A10" zoomScaleNormal="100" workbookViewId="0">
      <selection activeCell="H48" sqref="H48"/>
    </sheetView>
  </sheetViews>
  <sheetFormatPr defaultColWidth="8.7109375" defaultRowHeight="15" customHeight="1" x14ac:dyDescent="0.2"/>
  <cols>
    <col min="1" max="1" width="20.7109375" style="30" customWidth="1"/>
    <col min="2" max="2" width="12.85546875" style="30" customWidth="1"/>
    <col min="3" max="3" width="10.28515625" style="30" customWidth="1"/>
    <col min="4" max="4" width="8.5703125" style="30" customWidth="1"/>
    <col min="5" max="5" width="8.7109375" style="30" customWidth="1"/>
    <col min="6" max="6" width="8.140625" style="30" customWidth="1"/>
    <col min="7" max="7" width="6.85546875" style="30" customWidth="1"/>
    <col min="8" max="8" width="11.28515625" style="30" customWidth="1"/>
    <col min="9" max="9" width="8.5703125" style="30" customWidth="1"/>
    <col min="10" max="16384" width="8.7109375" style="30"/>
  </cols>
  <sheetData>
    <row r="1" spans="1:9" ht="15" customHeight="1" x14ac:dyDescent="0.25">
      <c r="A1" s="150" t="s">
        <v>58</v>
      </c>
      <c r="B1" s="150"/>
      <c r="C1" s="150"/>
      <c r="D1" s="150"/>
      <c r="E1" s="150"/>
      <c r="F1" s="150"/>
      <c r="G1" s="150"/>
      <c r="H1" s="150"/>
    </row>
    <row r="2" spans="1:9" ht="15" customHeight="1" x14ac:dyDescent="0.25">
      <c r="A2" s="31" t="s">
        <v>59</v>
      </c>
      <c r="D2" s="31"/>
      <c r="E2" s="31"/>
    </row>
    <row r="3" spans="1:9" ht="15" customHeight="1" x14ac:dyDescent="0.2">
      <c r="A3" s="64" t="s">
        <v>60</v>
      </c>
      <c r="B3" s="158" t="s">
        <v>448</v>
      </c>
      <c r="C3" s="159"/>
      <c r="D3" s="159"/>
      <c r="E3" s="159"/>
      <c r="F3" s="159"/>
      <c r="G3" s="159"/>
      <c r="H3" s="159"/>
      <c r="I3" s="160"/>
    </row>
    <row r="4" spans="1:9" ht="15" customHeight="1" x14ac:dyDescent="0.2">
      <c r="A4" s="65" t="s">
        <v>61</v>
      </c>
      <c r="B4" s="161" t="s">
        <v>449</v>
      </c>
      <c r="C4" s="162"/>
      <c r="D4" s="162"/>
      <c r="E4" s="162"/>
      <c r="F4" s="162"/>
      <c r="G4" s="162"/>
      <c r="H4" s="162"/>
      <c r="I4" s="163"/>
    </row>
    <row r="5" spans="1:9" ht="9" customHeight="1" x14ac:dyDescent="0.2"/>
    <row r="6" spans="1:9" ht="15" customHeight="1" x14ac:dyDescent="0.25">
      <c r="A6" s="31" t="s">
        <v>106</v>
      </c>
    </row>
    <row r="7" spans="1:9" ht="15" customHeight="1" x14ac:dyDescent="0.2">
      <c r="A7" s="151" t="s">
        <v>62</v>
      </c>
      <c r="B7" s="152"/>
      <c r="C7" s="158" t="s">
        <v>450</v>
      </c>
      <c r="D7" s="159"/>
      <c r="E7" s="159"/>
      <c r="F7" s="159"/>
      <c r="G7" s="159"/>
      <c r="H7" s="159"/>
      <c r="I7" s="160"/>
    </row>
    <row r="8" spans="1:9" ht="15" customHeight="1" x14ac:dyDescent="0.2">
      <c r="A8" s="153" t="s">
        <v>63</v>
      </c>
      <c r="B8" s="114"/>
      <c r="C8" s="164" t="s">
        <v>451</v>
      </c>
      <c r="D8" s="165"/>
      <c r="E8" s="165"/>
      <c r="F8" s="165"/>
      <c r="G8" s="165"/>
      <c r="H8" s="165"/>
      <c r="I8" s="166"/>
    </row>
    <row r="9" spans="1:9" ht="15" customHeight="1" x14ac:dyDescent="0.2">
      <c r="A9" s="154" t="s">
        <v>64</v>
      </c>
      <c r="B9" s="155"/>
      <c r="C9" s="167" t="s">
        <v>452</v>
      </c>
      <c r="D9" s="168"/>
      <c r="E9" s="168"/>
      <c r="F9" s="168"/>
      <c r="G9" s="168"/>
      <c r="H9" s="168"/>
      <c r="I9" s="169"/>
    </row>
    <row r="10" spans="1:9" ht="9.6" customHeight="1" x14ac:dyDescent="0.2"/>
    <row r="11" spans="1:9" ht="15" customHeight="1" x14ac:dyDescent="0.25">
      <c r="A11" s="31" t="s">
        <v>65</v>
      </c>
    </row>
    <row r="12" spans="1:9" ht="15" customHeight="1" thickBot="1" x14ac:dyDescent="0.25">
      <c r="A12" s="156" t="s">
        <v>66</v>
      </c>
      <c r="B12" s="156"/>
      <c r="C12" s="156"/>
      <c r="D12" s="156"/>
      <c r="E12" s="156"/>
      <c r="F12" s="156"/>
      <c r="G12" s="157">
        <f>G13+G17</f>
        <v>338</v>
      </c>
      <c r="H12" s="157"/>
      <c r="I12" s="157"/>
    </row>
    <row r="13" spans="1:9" ht="15" customHeight="1" thickTop="1" x14ac:dyDescent="0.2">
      <c r="A13" s="170" t="s">
        <v>67</v>
      </c>
      <c r="B13" s="170"/>
      <c r="C13" s="170"/>
      <c r="D13" s="170"/>
      <c r="E13" s="170"/>
      <c r="F13" s="170"/>
      <c r="G13" s="146">
        <f>SUM(G14:I16)</f>
        <v>308</v>
      </c>
      <c r="H13" s="146"/>
      <c r="I13" s="146"/>
    </row>
    <row r="14" spans="1:9" ht="15" customHeight="1" x14ac:dyDescent="0.2">
      <c r="A14" s="147" t="s">
        <v>68</v>
      </c>
      <c r="B14" s="147"/>
      <c r="C14" s="147"/>
      <c r="D14" s="147"/>
      <c r="E14" s="147"/>
      <c r="F14" s="147"/>
      <c r="G14" s="104">
        <f>COUNTIF('Service Line Inventory Template'!$Q$2:$Q$5001,"Lead")</f>
        <v>0</v>
      </c>
      <c r="H14" s="104"/>
      <c r="I14" s="104"/>
    </row>
    <row r="15" spans="1:9" ht="15" customHeight="1" x14ac:dyDescent="0.2">
      <c r="A15" s="147" t="s">
        <v>69</v>
      </c>
      <c r="B15" s="147"/>
      <c r="C15" s="147"/>
      <c r="D15" s="147"/>
      <c r="E15" s="147"/>
      <c r="F15" s="147"/>
      <c r="G15" s="104">
        <f>COUNTIF('Service Line Inventory Template'!$Q$2:$Q$5001,"GSLRR")</f>
        <v>0</v>
      </c>
      <c r="H15" s="104"/>
      <c r="I15" s="104"/>
    </row>
    <row r="16" spans="1:9" ht="15" customHeight="1" x14ac:dyDescent="0.2">
      <c r="A16" s="140" t="s">
        <v>70</v>
      </c>
      <c r="B16" s="140"/>
      <c r="C16" s="140"/>
      <c r="D16" s="140"/>
      <c r="E16" s="140"/>
      <c r="F16" s="140"/>
      <c r="G16" s="104">
        <f>COUNTIF('Service Line Inventory Template'!$Q$2:$Q$5001,"Non-Lead")</f>
        <v>308</v>
      </c>
      <c r="H16" s="104"/>
      <c r="I16" s="104"/>
    </row>
    <row r="17" spans="1:15" ht="14.25" x14ac:dyDescent="0.2">
      <c r="A17" s="141" t="s">
        <v>71</v>
      </c>
      <c r="B17" s="141"/>
      <c r="C17" s="141"/>
      <c r="D17" s="141"/>
      <c r="E17" s="141"/>
      <c r="F17" s="141"/>
      <c r="G17" s="142">
        <f>COUNTIF('Service Line Inventory Template'!$Q$2:$Q$5001,"Unknown")</f>
        <v>30</v>
      </c>
      <c r="H17" s="142"/>
      <c r="I17" s="142"/>
    </row>
    <row r="18" spans="1:15" ht="10.5" customHeight="1" x14ac:dyDescent="0.25">
      <c r="A18" s="32"/>
      <c r="B18" s="32"/>
      <c r="C18" s="32"/>
      <c r="D18" s="32"/>
      <c r="E18" s="32"/>
      <c r="F18" s="32"/>
      <c r="G18" s="33"/>
      <c r="H18" s="33"/>
      <c r="L18"/>
      <c r="M18"/>
      <c r="N18"/>
      <c r="O18"/>
    </row>
    <row r="19" spans="1:15" ht="30" customHeight="1" thickBot="1" x14ac:dyDescent="0.3">
      <c r="A19" s="143" t="s">
        <v>72</v>
      </c>
      <c r="B19" s="143"/>
      <c r="C19" s="78" t="s">
        <v>44</v>
      </c>
      <c r="D19" s="144" t="s">
        <v>73</v>
      </c>
      <c r="E19" s="145"/>
      <c r="F19" s="144" t="s">
        <v>46</v>
      </c>
      <c r="G19" s="145"/>
      <c r="H19" s="144" t="s">
        <v>21</v>
      </c>
      <c r="I19" s="145"/>
      <c r="L19"/>
      <c r="M19"/>
      <c r="N19"/>
      <c r="O19"/>
    </row>
    <row r="20" spans="1:15" ht="15" customHeight="1" thickTop="1" x14ac:dyDescent="0.25">
      <c r="A20" s="132" t="s">
        <v>74</v>
      </c>
      <c r="B20" s="133"/>
      <c r="C20" s="46">
        <f>COUNTIF(Table1[Current Public Side SL Material ⓘ],"Lead*")</f>
        <v>0</v>
      </c>
      <c r="D20" s="47">
        <f>COUNTIF(Table1[Current Public Side SL Material ⓘ],"Galvanized*")</f>
        <v>0</v>
      </c>
      <c r="E20" s="45" t="s">
        <v>75</v>
      </c>
      <c r="F20" s="134">
        <f>COUNTIF(Table1[Current Public Side SL Material ⓘ],"C*")+COUNTIF(Table1[Current Public Side SL Material ⓘ],"P*")+COUNTIF(Table1[Current Public Side SL Material ⓘ],"K*")</f>
        <v>338</v>
      </c>
      <c r="G20" s="135"/>
      <c r="H20" s="134">
        <f>COUNTIF(Table1[Current Public Side SL Material ⓘ],"U*")</f>
        <v>0</v>
      </c>
      <c r="I20" s="136"/>
      <c r="J20" s="43"/>
      <c r="L20"/>
      <c r="M20"/>
      <c r="N20"/>
      <c r="O20"/>
    </row>
    <row r="21" spans="1:15" ht="15" customHeight="1" x14ac:dyDescent="0.25">
      <c r="A21" s="132" t="s">
        <v>76</v>
      </c>
      <c r="B21" s="133"/>
      <c r="C21" s="46">
        <f>COUNTIF(Table1[Customer SL Material ⓘ],"Lead*")</f>
        <v>0</v>
      </c>
      <c r="D21" s="48">
        <f>COUNTIF(Table1[Customer SL Material ⓘ],"Galvanized*")</f>
        <v>0</v>
      </c>
      <c r="E21" s="44" t="s">
        <v>75</v>
      </c>
      <c r="F21" s="137">
        <f>COUNTIF(Table1[Customer SL Material ⓘ],"C*")+COUNTIF(Table1[Customer SL Material ⓘ],"P*")+COUNTIF(Table1[Customer SL Material ⓘ],"K*")</f>
        <v>308</v>
      </c>
      <c r="G21" s="138"/>
      <c r="H21" s="137">
        <f>COUNTIF(Table1[Customer SL Material ⓘ],"U*")</f>
        <v>30</v>
      </c>
      <c r="I21" s="139"/>
      <c r="J21" s="43"/>
      <c r="L21"/>
      <c r="M21"/>
      <c r="N21"/>
      <c r="O21"/>
    </row>
    <row r="22" spans="1:15" ht="34.5" customHeight="1" x14ac:dyDescent="0.25">
      <c r="A22" s="122" t="s">
        <v>66</v>
      </c>
      <c r="B22" s="123"/>
      <c r="C22" s="68">
        <f>COUNTIF(Table1[SL Category ⓘ],"Lead")</f>
        <v>0</v>
      </c>
      <c r="D22" s="69">
        <f>COUNTIF(Table1[SL Category ⓘ],"GSLRR")</f>
        <v>0</v>
      </c>
      <c r="E22" s="70" t="s">
        <v>45</v>
      </c>
      <c r="F22" s="124">
        <f>COUNTIF(Table1[SL Category ⓘ],"Non-Lead")</f>
        <v>308</v>
      </c>
      <c r="G22" s="125"/>
      <c r="H22" s="124">
        <f>COUNTIF(Table1[SL Category ⓘ],"Unknown")</f>
        <v>30</v>
      </c>
      <c r="I22" s="126"/>
      <c r="J22" s="43"/>
      <c r="L22"/>
      <c r="M22"/>
      <c r="N22"/>
      <c r="O22"/>
    </row>
    <row r="23" spans="1:15" ht="6.95" customHeight="1" x14ac:dyDescent="0.25">
      <c r="L23"/>
      <c r="M23"/>
      <c r="N23"/>
      <c r="O23"/>
    </row>
    <row r="24" spans="1:15" ht="15" customHeight="1" x14ac:dyDescent="0.25">
      <c r="A24" s="34" t="s">
        <v>77</v>
      </c>
      <c r="L24"/>
      <c r="M24"/>
      <c r="N24"/>
      <c r="O24"/>
    </row>
    <row r="25" spans="1:15" ht="15" customHeight="1" thickBot="1" x14ac:dyDescent="0.3">
      <c r="A25" s="127" t="s">
        <v>78</v>
      </c>
      <c r="B25" s="127"/>
      <c r="C25" s="127"/>
      <c r="D25" s="127"/>
      <c r="E25" s="128" t="s">
        <v>79</v>
      </c>
      <c r="F25" s="128"/>
      <c r="G25" s="129" t="s">
        <v>80</v>
      </c>
      <c r="H25" s="130"/>
      <c r="I25" s="131"/>
      <c r="L25"/>
      <c r="M25"/>
      <c r="N25"/>
      <c r="O25"/>
    </row>
    <row r="26" spans="1:15" ht="15" customHeight="1" thickTop="1" x14ac:dyDescent="0.25">
      <c r="A26" s="103" t="s">
        <v>81</v>
      </c>
      <c r="B26" s="103"/>
      <c r="C26" s="103"/>
      <c r="D26" s="103"/>
      <c r="E26" s="104">
        <f>COUNTIF('Service Line Inventory Template'!G2:G5001,"Records")</f>
        <v>338</v>
      </c>
      <c r="F26" s="104"/>
      <c r="G26" s="105">
        <f>COUNTIF('Service Line Inventory Template'!K2:K5001,"Records")</f>
        <v>277</v>
      </c>
      <c r="H26" s="106"/>
      <c r="I26" s="107"/>
      <c r="L26"/>
      <c r="M26"/>
      <c r="N26"/>
      <c r="O26"/>
    </row>
    <row r="27" spans="1:15" ht="15" customHeight="1" x14ac:dyDescent="0.25">
      <c r="A27" s="119" t="s">
        <v>19</v>
      </c>
      <c r="B27" s="120"/>
      <c r="C27" s="120"/>
      <c r="D27" s="121"/>
      <c r="E27" s="115">
        <f>COUNTIF('Service Line Inventory Template'!G2:G5001,"Field Inspection")</f>
        <v>0</v>
      </c>
      <c r="F27" s="115"/>
      <c r="G27" s="116">
        <f>COUNTIF('Service Line Inventory Template'!K2:K5001,A27)</f>
        <v>17</v>
      </c>
      <c r="H27" s="117"/>
      <c r="I27" s="118"/>
      <c r="L27"/>
      <c r="M27"/>
      <c r="N27"/>
      <c r="O27"/>
    </row>
    <row r="28" spans="1:15" x14ac:dyDescent="0.25">
      <c r="A28" s="113" t="s">
        <v>105</v>
      </c>
      <c r="B28" s="113"/>
      <c r="C28" s="113"/>
      <c r="D28" s="113"/>
      <c r="E28" s="104" t="s">
        <v>103</v>
      </c>
      <c r="F28" s="104"/>
      <c r="G28" s="105">
        <f>COUNTIF('Service Line Inventory Template'!K2:K5001,A28)</f>
        <v>6</v>
      </c>
      <c r="H28" s="106"/>
      <c r="I28" s="107"/>
      <c r="L28"/>
      <c r="M28"/>
      <c r="N28"/>
      <c r="O28"/>
    </row>
    <row r="29" spans="1:15" ht="15" customHeight="1" x14ac:dyDescent="0.25">
      <c r="A29" s="114" t="s">
        <v>23</v>
      </c>
      <c r="B29" s="114"/>
      <c r="C29" s="114"/>
      <c r="D29" s="114"/>
      <c r="E29" s="115">
        <f>COUNTIF('Service Line Inventory Template'!$G$2:$G$5001,A29)</f>
        <v>0</v>
      </c>
      <c r="F29" s="115"/>
      <c r="G29" s="116">
        <f>COUNTIF('Service Line Inventory Template'!K2:K5001,A29)</f>
        <v>0</v>
      </c>
      <c r="H29" s="117"/>
      <c r="I29" s="118"/>
      <c r="L29"/>
      <c r="M29"/>
      <c r="N29"/>
      <c r="O29"/>
    </row>
    <row r="30" spans="1:15" ht="15" customHeight="1" x14ac:dyDescent="0.25">
      <c r="A30" s="103" t="s">
        <v>91</v>
      </c>
      <c r="B30" s="103"/>
      <c r="C30" s="103"/>
      <c r="D30" s="103"/>
      <c r="E30" s="104">
        <f>COUNTIF('Service Line Inventory Template'!$G$2:$G$5001,A30)</f>
        <v>0</v>
      </c>
      <c r="F30" s="104"/>
      <c r="G30" s="105">
        <f>COUNTIF('Service Line Inventory Template'!K2:K5001,A30)</f>
        <v>0</v>
      </c>
      <c r="H30" s="106"/>
      <c r="I30" s="107"/>
      <c r="L30"/>
      <c r="M30"/>
      <c r="N30"/>
      <c r="O30"/>
    </row>
    <row r="31" spans="1:15" ht="15" customHeight="1" x14ac:dyDescent="0.25">
      <c r="A31" s="108" t="s">
        <v>28</v>
      </c>
      <c r="B31" s="108"/>
      <c r="C31" s="108"/>
      <c r="D31" s="108"/>
      <c r="E31" s="109">
        <f>COUNTIF('Service Line Inventory Template'!$G$2:$G$5001,A31)</f>
        <v>0</v>
      </c>
      <c r="F31" s="109"/>
      <c r="G31" s="110">
        <f>COUNTIF('Service Line Inventory Template'!K2:K5001,A31)</f>
        <v>0</v>
      </c>
      <c r="H31" s="111"/>
      <c r="I31" s="112"/>
      <c r="L31"/>
      <c r="M31"/>
      <c r="N31"/>
      <c r="O31"/>
    </row>
    <row r="32" spans="1:15" ht="8.85" customHeight="1" x14ac:dyDescent="0.2"/>
    <row r="33" spans="1:9" ht="15" customHeight="1" x14ac:dyDescent="0.25">
      <c r="A33" s="31" t="s">
        <v>82</v>
      </c>
    </row>
    <row r="34" spans="1:9" ht="31.5" customHeight="1" x14ac:dyDescent="0.2">
      <c r="A34" s="89" t="s">
        <v>83</v>
      </c>
      <c r="B34" s="90"/>
      <c r="C34" s="90"/>
      <c r="D34" s="90"/>
      <c r="E34" s="91" t="s">
        <v>84</v>
      </c>
      <c r="F34" s="91"/>
      <c r="G34" s="91"/>
      <c r="H34" s="91"/>
      <c r="I34" s="92"/>
    </row>
    <row r="35" spans="1:9" ht="32.450000000000003" customHeight="1" x14ac:dyDescent="0.2">
      <c r="A35" s="93" t="s">
        <v>85</v>
      </c>
      <c r="B35" s="94"/>
      <c r="C35" s="94"/>
      <c r="D35" s="94"/>
      <c r="E35" s="95" t="s">
        <v>453</v>
      </c>
      <c r="F35" s="95"/>
      <c r="G35" s="95"/>
      <c r="H35" s="95"/>
      <c r="I35" s="96"/>
    </row>
    <row r="37" spans="1:9" ht="15" customHeight="1" x14ac:dyDescent="0.25">
      <c r="A37" s="31" t="s">
        <v>86</v>
      </c>
    </row>
    <row r="38" spans="1:9" ht="15" customHeight="1" x14ac:dyDescent="0.2">
      <c r="A38" s="97" t="s">
        <v>87</v>
      </c>
      <c r="B38" s="98"/>
      <c r="C38" s="98"/>
      <c r="D38" s="98"/>
      <c r="E38" s="98"/>
      <c r="F38" s="98"/>
      <c r="G38" s="98"/>
      <c r="H38" s="98"/>
      <c r="I38" s="99"/>
    </row>
    <row r="39" spans="1:9" ht="15" customHeight="1" x14ac:dyDescent="0.2">
      <c r="A39" s="100"/>
      <c r="B39" s="101"/>
      <c r="C39" s="101"/>
      <c r="D39" s="101"/>
      <c r="E39" s="101"/>
      <c r="F39" s="101"/>
      <c r="G39" s="101"/>
      <c r="H39" s="101"/>
      <c r="I39" s="102"/>
    </row>
    <row r="40" spans="1:9" ht="15" customHeight="1" x14ac:dyDescent="0.2">
      <c r="A40" s="71"/>
      <c r="B40" s="49"/>
      <c r="C40" s="49"/>
      <c r="D40" s="49"/>
      <c r="E40" s="49"/>
      <c r="F40" s="49"/>
      <c r="G40" s="49"/>
      <c r="H40" s="49"/>
      <c r="I40" s="72"/>
    </row>
    <row r="41" spans="1:9" ht="15" customHeight="1" x14ac:dyDescent="0.2">
      <c r="A41" s="148"/>
      <c r="B41" s="149"/>
      <c r="C41" s="149"/>
      <c r="D41" s="149"/>
      <c r="E41" s="149"/>
      <c r="F41" s="149"/>
      <c r="G41" s="149"/>
      <c r="H41" s="149"/>
      <c r="I41" s="73"/>
    </row>
    <row r="42" spans="1:9" ht="15" customHeight="1" x14ac:dyDescent="0.2">
      <c r="A42" s="148" t="s">
        <v>454</v>
      </c>
      <c r="B42" s="149"/>
      <c r="C42" s="149"/>
      <c r="D42" s="149" t="s">
        <v>455</v>
      </c>
      <c r="E42" s="149"/>
      <c r="F42" s="149"/>
      <c r="G42" s="149"/>
      <c r="H42" s="149"/>
      <c r="I42" s="171">
        <v>46020</v>
      </c>
    </row>
    <row r="43" spans="1:9" ht="15" customHeight="1" x14ac:dyDescent="0.2">
      <c r="A43" s="74"/>
      <c r="B43" s="35" t="s">
        <v>88</v>
      </c>
      <c r="D43" s="36"/>
      <c r="F43" s="36" t="s">
        <v>89</v>
      </c>
      <c r="H43" s="36"/>
      <c r="I43" s="75" t="s">
        <v>90</v>
      </c>
    </row>
    <row r="44" spans="1:9" ht="15" customHeight="1" x14ac:dyDescent="0.2">
      <c r="A44" s="76"/>
      <c r="B44" s="77"/>
      <c r="C44" s="66"/>
      <c r="D44" s="77"/>
      <c r="E44" s="66"/>
      <c r="F44" s="77"/>
      <c r="G44" s="66"/>
      <c r="H44" s="66"/>
      <c r="I44" s="67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9:B19"/>
    <mergeCell ref="D19:E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4:D34"/>
    <mergeCell ref="E34:I34"/>
    <mergeCell ref="A35:D35"/>
    <mergeCell ref="E35:I35"/>
    <mergeCell ref="A38:I39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ANGELA TESTA</cp:lastModifiedBy>
  <cp:revision/>
  <cp:lastPrinted>2022-05-18T18:35:11Z</cp:lastPrinted>
  <dcterms:created xsi:type="dcterms:W3CDTF">2022-04-12T18:54:01Z</dcterms:created>
  <dcterms:modified xsi:type="dcterms:W3CDTF">2025-12-29T16:08:01Z</dcterms:modified>
  <cp:category/>
  <cp:contentStatus/>
</cp:coreProperties>
</file>